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MCBJ\Desktop\"/>
    </mc:Choice>
  </mc:AlternateContent>
  <xr:revisionPtr revIDLastSave="0" documentId="8_{9F55C3AD-1D24-4FC7-AA30-E4671512E8D1}" xr6:coauthVersionLast="47" xr6:coauthVersionMax="47" xr10:uidLastSave="{00000000-0000-0000-0000-000000000000}"/>
  <bookViews>
    <workbookView xWindow="-120" yWindow="-120" windowWidth="24240" windowHeight="131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L289" i="9"/>
  <c r="E289" i="9"/>
  <c r="B289" i="9"/>
  <c r="M288" i="9"/>
  <c r="L288" i="9"/>
  <c r="F288" i="9"/>
  <c r="E288" i="9"/>
  <c r="B288" i="9" s="1"/>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F277" i="9" s="1"/>
  <c r="L277" i="9"/>
  <c r="E277" i="9"/>
  <c r="B277" i="9"/>
  <c r="M276" i="9"/>
  <c r="L276" i="9"/>
  <c r="F276" i="9" s="1"/>
  <c r="E276" i="9"/>
  <c r="B276" i="9" s="1"/>
  <c r="M275" i="9"/>
  <c r="L275" i="9"/>
  <c r="F275" i="9"/>
  <c r="B275" i="9" s="1"/>
  <c r="E275" i="9"/>
  <c r="M274" i="9"/>
  <c r="L274" i="9"/>
  <c r="F274" i="9" s="1"/>
  <c r="B274" i="9" s="1"/>
  <c r="E274" i="9"/>
  <c r="M273" i="9"/>
  <c r="F273" i="9" s="1"/>
  <c r="B273" i="9" s="1"/>
  <c r="L273" i="9"/>
  <c r="E273" i="9"/>
  <c r="M272" i="9"/>
  <c r="L272" i="9"/>
  <c r="F272" i="9" s="1"/>
  <c r="E272" i="9"/>
  <c r="M271" i="9"/>
  <c r="L271" i="9"/>
  <c r="F271" i="9"/>
  <c r="B271" i="9" s="1"/>
  <c r="E271" i="9"/>
  <c r="M270" i="9"/>
  <c r="L270" i="9"/>
  <c r="F270" i="9" s="1"/>
  <c r="E270" i="9"/>
  <c r="M269" i="9"/>
  <c r="F269" i="9" s="1"/>
  <c r="L269" i="9"/>
  <c r="E269" i="9"/>
  <c r="B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M263" i="9"/>
  <c r="L263" i="9"/>
  <c r="F263" i="9"/>
  <c r="B263" i="9" s="1"/>
  <c r="E263" i="9"/>
  <c r="M262" i="9"/>
  <c r="L262" i="9"/>
  <c r="F262" i="9" s="1"/>
  <c r="E262" i="9"/>
  <c r="M261" i="9"/>
  <c r="F261" i="9" s="1"/>
  <c r="L261" i="9"/>
  <c r="E261" i="9"/>
  <c r="B261" i="9"/>
  <c r="M260" i="9"/>
  <c r="L260" i="9"/>
  <c r="F260" i="9" s="1"/>
  <c r="E260" i="9"/>
  <c r="B260" i="9" s="1"/>
  <c r="M259" i="9"/>
  <c r="L259" i="9"/>
  <c r="F259" i="9"/>
  <c r="B259" i="9" s="1"/>
  <c r="E259" i="9"/>
  <c r="M258" i="9"/>
  <c r="L258" i="9"/>
  <c r="F258" i="9" s="1"/>
  <c r="E258" i="9"/>
  <c r="B258" i="9" s="1"/>
  <c r="M257" i="9"/>
  <c r="F257" i="9" s="1"/>
  <c r="B257" i="9" s="1"/>
  <c r="L257" i="9"/>
  <c r="E257" i="9"/>
  <c r="M256" i="9"/>
  <c r="L256" i="9"/>
  <c r="F256" i="9" s="1"/>
  <c r="E256" i="9"/>
  <c r="M255" i="9"/>
  <c r="L255" i="9"/>
  <c r="F255" i="9"/>
  <c r="B255" i="9" s="1"/>
  <c r="E255" i="9"/>
  <c r="M254" i="9"/>
  <c r="L254" i="9"/>
  <c r="F254" i="9" s="1"/>
  <c r="E254" i="9"/>
  <c r="M253" i="9"/>
  <c r="F253" i="9" s="1"/>
  <c r="L253" i="9"/>
  <c r="E253" i="9"/>
  <c r="B253" i="9"/>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M247" i="9"/>
  <c r="L247" i="9"/>
  <c r="F247" i="9"/>
  <c r="B247" i="9" s="1"/>
  <c r="E247" i="9"/>
  <c r="M246" i="9"/>
  <c r="L246" i="9"/>
  <c r="F246" i="9" s="1"/>
  <c r="E246" i="9"/>
  <c r="M245" i="9"/>
  <c r="F245" i="9" s="1"/>
  <c r="L245" i="9"/>
  <c r="E245" i="9"/>
  <c r="B245" i="9"/>
  <c r="M244" i="9"/>
  <c r="L244" i="9"/>
  <c r="E244" i="9"/>
  <c r="M243" i="9"/>
  <c r="F243" i="9" s="1"/>
  <c r="B243" i="9" s="1"/>
  <c r="L243" i="9"/>
  <c r="E243" i="9"/>
  <c r="M242" i="9"/>
  <c r="L242" i="9"/>
  <c r="E242" i="9"/>
  <c r="M241" i="9"/>
  <c r="F241" i="9" s="1"/>
  <c r="B241" i="9" s="1"/>
  <c r="L241" i="9"/>
  <c r="E241" i="9"/>
  <c r="M240" i="9"/>
  <c r="L240" i="9"/>
  <c r="F240" i="9" s="1"/>
  <c r="E240" i="9"/>
  <c r="M239" i="9"/>
  <c r="F239" i="9" s="1"/>
  <c r="B239" i="9" s="1"/>
  <c r="L239" i="9"/>
  <c r="E239" i="9"/>
  <c r="M238" i="9"/>
  <c r="L238" i="9"/>
  <c r="F238" i="9" s="1"/>
  <c r="E238" i="9"/>
  <c r="M237" i="9"/>
  <c r="F237" i="9" s="1"/>
  <c r="B237" i="9" s="1"/>
  <c r="L237" i="9"/>
  <c r="E237" i="9"/>
  <c r="M236" i="9"/>
  <c r="L236" i="9"/>
  <c r="E236" i="9"/>
  <c r="M235" i="9"/>
  <c r="L235" i="9"/>
  <c r="F235" i="9"/>
  <c r="B235" i="9" s="1"/>
  <c r="E235" i="9"/>
  <c r="M234" i="9"/>
  <c r="L234" i="9"/>
  <c r="F234" i="9" s="1"/>
  <c r="E234" i="9"/>
  <c r="B234" i="9" s="1"/>
  <c r="M233" i="9"/>
  <c r="F233" i="9" s="1"/>
  <c r="B233" i="9" s="1"/>
  <c r="L233" i="9"/>
  <c r="E233" i="9"/>
  <c r="M232" i="9"/>
  <c r="L232" i="9"/>
  <c r="E232" i="9"/>
  <c r="M231" i="9"/>
  <c r="L231" i="9"/>
  <c r="F231" i="9"/>
  <c r="B231" i="9" s="1"/>
  <c r="E231" i="9"/>
  <c r="M230" i="9"/>
  <c r="L230" i="9"/>
  <c r="F230" i="9" s="1"/>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E106" i="9" s="1"/>
  <c r="G106" i="9"/>
  <c r="F106" i="9"/>
  <c r="H105" i="9"/>
  <c r="G105" i="9"/>
  <c r="E105" i="9" s="1"/>
  <c r="B105" i="9" s="1"/>
  <c r="F105" i="9"/>
  <c r="H104" i="9"/>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G98" i="9"/>
  <c r="F98" i="9"/>
  <c r="H97" i="9"/>
  <c r="G97" i="9"/>
  <c r="E97" i="9" s="1"/>
  <c r="B97" i="9" s="1"/>
  <c r="F97" i="9"/>
  <c r="H96" i="9"/>
  <c r="G96" i="9"/>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G90" i="9"/>
  <c r="F90" i="9"/>
  <c r="H89" i="9"/>
  <c r="G89" i="9"/>
  <c r="E89" i="9" s="1"/>
  <c r="F89" i="9"/>
  <c r="H88" i="9"/>
  <c r="G88" i="9"/>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E42" i="9" s="1"/>
  <c r="B42" i="9" s="1"/>
  <c r="G42" i="9"/>
  <c r="F42" i="9"/>
  <c r="H41" i="9"/>
  <c r="G41" i="9"/>
  <c r="F41" i="9"/>
  <c r="H40" i="9"/>
  <c r="G40" i="9"/>
  <c r="E40" i="9" s="1"/>
  <c r="B40" i="9" s="1"/>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s="1"/>
  <c r="H34" i="9"/>
  <c r="E34" i="9" s="1"/>
  <c r="B34" i="9" s="1"/>
  <c r="G34" i="9"/>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D52" i="8"/>
  <c r="D51" i="8" s="1"/>
  <c r="D46" i="8"/>
  <c r="D45" i="8"/>
  <c r="I40" i="3" s="1"/>
  <c r="D37" i="8"/>
  <c r="D27" i="8"/>
  <c r="C1604" i="1" s="1"/>
  <c r="D18" i="8"/>
  <c r="D6" i="8" s="1"/>
  <c r="D8" i="8"/>
  <c r="E44" i="7"/>
  <c r="D1577" i="1" s="1"/>
  <c r="D44" i="7"/>
  <c r="E39" i="7"/>
  <c r="E38" i="7" s="1"/>
  <c r="D39" i="7"/>
  <c r="D38" i="7"/>
  <c r="E30" i="7"/>
  <c r="D30" i="7"/>
  <c r="E23" i="7"/>
  <c r="E22" i="7" s="1"/>
  <c r="D23" i="7"/>
  <c r="D22" i="7" s="1"/>
  <c r="E14" i="7"/>
  <c r="D1547" i="1" s="1"/>
  <c r="H1547" i="1" s="1"/>
  <c r="D14" i="7"/>
  <c r="E7" i="7"/>
  <c r="D7" i="7"/>
  <c r="E6" i="7"/>
  <c r="E5" i="7" s="1"/>
  <c r="I33" i="3" s="1"/>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E114" i="6" s="1"/>
  <c r="D118" i="6"/>
  <c r="F118" i="6" s="1"/>
  <c r="F117" i="6"/>
  <c r="F116" i="6"/>
  <c r="F115" i="6"/>
  <c r="E115" i="6"/>
  <c r="D115" i="6"/>
  <c r="D114" i="6"/>
  <c r="F114" i="6" s="1"/>
  <c r="F113" i="6"/>
  <c r="F112" i="6"/>
  <c r="F111" i="6"/>
  <c r="F110" i="6"/>
  <c r="F109" i="6"/>
  <c r="F108" i="6"/>
  <c r="E107" i="6"/>
  <c r="F107" i="6" s="1"/>
  <c r="D107" i="6"/>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D1278" i="1" s="1"/>
  <c r="F273" i="5"/>
  <c r="F272" i="5"/>
  <c r="F271" i="5"/>
  <c r="F270" i="5"/>
  <c r="F269" i="5"/>
  <c r="F268" i="5"/>
  <c r="F267" i="5"/>
  <c r="F266" i="5"/>
  <c r="F265" i="5"/>
  <c r="E264" i="5"/>
  <c r="D264" i="5"/>
  <c r="F264" i="5" s="1"/>
  <c r="F263" i="5"/>
  <c r="F262" i="5"/>
  <c r="F261" i="5"/>
  <c r="F260" i="5"/>
  <c r="E260" i="5"/>
  <c r="D1264" i="1" s="1"/>
  <c r="D260" i="5"/>
  <c r="F259" i="5"/>
  <c r="F258" i="5"/>
  <c r="F257" i="5"/>
  <c r="E256" i="5"/>
  <c r="D1260" i="1" s="1"/>
  <c r="H1260" i="1" s="1"/>
  <c r="D256"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1087" i="1" s="1"/>
  <c r="D82" i="5"/>
  <c r="F81" i="5"/>
  <c r="F80" i="5"/>
  <c r="F79" i="5"/>
  <c r="F78" i="5"/>
  <c r="F77" i="5"/>
  <c r="F76" i="5"/>
  <c r="E76" i="5"/>
  <c r="D76" i="5"/>
  <c r="F75" i="5"/>
  <c r="F74" i="5"/>
  <c r="F73" i="5"/>
  <c r="F72" i="5"/>
  <c r="E71" i="5"/>
  <c r="E70" i="5" s="1"/>
  <c r="D71" i="5"/>
  <c r="F71" i="5" s="1"/>
  <c r="D70" i="5"/>
  <c r="F68" i="5"/>
  <c r="F67" i="5"/>
  <c r="F66" i="5"/>
  <c r="F65" i="5"/>
  <c r="F64" i="5"/>
  <c r="E63" i="5"/>
  <c r="F63" i="5" s="1"/>
  <c r="D63" i="5"/>
  <c r="F62" i="5"/>
  <c r="F61" i="5"/>
  <c r="F60" i="5"/>
  <c r="F59" i="5"/>
  <c r="F58" i="5"/>
  <c r="F57" i="5"/>
  <c r="E56" i="5"/>
  <c r="D56" i="5"/>
  <c r="F56" i="5" s="1"/>
  <c r="F55" i="5"/>
  <c r="F54" i="5"/>
  <c r="F53" i="5"/>
  <c r="F52" i="5"/>
  <c r="E52" i="5"/>
  <c r="D52" i="5"/>
  <c r="F51" i="5"/>
  <c r="F50" i="5"/>
  <c r="F49" i="5"/>
  <c r="F48" i="5"/>
  <c r="F47" i="5"/>
  <c r="F46" i="5"/>
  <c r="F45"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2" i="1"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3" i="1" s="1"/>
  <c r="D428" i="4"/>
  <c r="F427" i="4"/>
  <c r="E427" i="4"/>
  <c r="D427" i="4"/>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14" i="4"/>
  <c r="F314" i="4" s="1"/>
  <c r="F313" i="4"/>
  <c r="F312" i="4"/>
  <c r="F311" i="4"/>
  <c r="F310" i="4"/>
  <c r="E310" i="4"/>
  <c r="D310" i="4"/>
  <c r="D309" i="4" s="1"/>
  <c r="F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26" i="1" s="1"/>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F165" i="4" s="1"/>
  <c r="D165" i="4"/>
  <c r="D164" i="4" s="1"/>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F129" i="4" s="1"/>
  <c r="D129" i="4"/>
  <c r="F128" i="4"/>
  <c r="F127" i="4"/>
  <c r="E126" i="4"/>
  <c r="E125" i="4" s="1"/>
  <c r="F125" i="4" s="1"/>
  <c r="D126" i="4"/>
  <c r="D125" i="4"/>
  <c r="F124" i="4"/>
  <c r="F123" i="4"/>
  <c r="F122" i="4"/>
  <c r="F121" i="4"/>
  <c r="F120" i="4"/>
  <c r="E120" i="4"/>
  <c r="E106" i="4" s="1"/>
  <c r="D102" i="1"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H35" i="3"/>
  <c r="G35" i="3"/>
  <c r="B35" i="3"/>
  <c r="I34" i="3"/>
  <c r="H34"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H1682" i="1"/>
  <c r="C1682" i="1"/>
  <c r="G1682" i="1" s="1"/>
  <c r="C1680" i="1"/>
  <c r="H1679" i="1"/>
  <c r="G1679" i="1"/>
  <c r="C1679" i="1"/>
  <c r="C1678" i="1"/>
  <c r="G1678" i="1" s="1"/>
  <c r="C1677" i="1"/>
  <c r="C1676" i="1"/>
  <c r="H1675" i="1"/>
  <c r="G1675" i="1"/>
  <c r="C1675" i="1"/>
  <c r="H1674" i="1"/>
  <c r="C1674" i="1"/>
  <c r="G1674" i="1" s="1"/>
  <c r="C1673" i="1"/>
  <c r="C1672" i="1"/>
  <c r="H1671" i="1"/>
  <c r="G1671" i="1"/>
  <c r="C1671" i="1"/>
  <c r="C1670" i="1"/>
  <c r="G1670" i="1" s="1"/>
  <c r="C1669" i="1"/>
  <c r="C1668" i="1"/>
  <c r="H1667" i="1"/>
  <c r="G1667" i="1"/>
  <c r="C1667" i="1"/>
  <c r="H1666" i="1"/>
  <c r="C1666" i="1"/>
  <c r="G1666" i="1" s="1"/>
  <c r="C1665" i="1"/>
  <c r="C1664" i="1"/>
  <c r="H1663" i="1"/>
  <c r="G1663" i="1"/>
  <c r="C1663" i="1"/>
  <c r="C1662" i="1"/>
  <c r="G1662" i="1" s="1"/>
  <c r="C1661" i="1"/>
  <c r="C1660" i="1"/>
  <c r="H1659" i="1"/>
  <c r="G1659" i="1"/>
  <c r="C1659" i="1"/>
  <c r="H1658" i="1"/>
  <c r="C1658" i="1"/>
  <c r="G1658" i="1" s="1"/>
  <c r="C1657" i="1"/>
  <c r="C1656" i="1"/>
  <c r="H1655" i="1"/>
  <c r="G1655" i="1"/>
  <c r="C1655" i="1"/>
  <c r="C1654" i="1"/>
  <c r="G1654" i="1" s="1"/>
  <c r="C1653" i="1"/>
  <c r="C1652" i="1"/>
  <c r="H1651" i="1"/>
  <c r="G1651" i="1"/>
  <c r="C1651" i="1"/>
  <c r="H1650" i="1"/>
  <c r="C1650" i="1"/>
  <c r="G1650" i="1" s="1"/>
  <c r="C1649" i="1"/>
  <c r="C1648" i="1"/>
  <c r="H1647" i="1"/>
  <c r="G1647" i="1"/>
  <c r="C1647" i="1"/>
  <c r="C1646" i="1"/>
  <c r="G1646" i="1" s="1"/>
  <c r="C1645" i="1"/>
  <c r="C1644" i="1"/>
  <c r="H1643" i="1"/>
  <c r="G1643" i="1"/>
  <c r="C1643" i="1"/>
  <c r="H1642" i="1"/>
  <c r="C1642" i="1"/>
  <c r="G1642" i="1" s="1"/>
  <c r="C1641" i="1"/>
  <c r="C1640" i="1"/>
  <c r="H1639" i="1"/>
  <c r="G1639" i="1"/>
  <c r="C1639" i="1"/>
  <c r="C1638" i="1"/>
  <c r="G1638" i="1" s="1"/>
  <c r="C1637" i="1"/>
  <c r="C1636" i="1"/>
  <c r="H1635" i="1"/>
  <c r="G1635" i="1"/>
  <c r="C1635" i="1"/>
  <c r="H1634" i="1"/>
  <c r="C1634" i="1"/>
  <c r="G1634" i="1" s="1"/>
  <c r="C1633" i="1"/>
  <c r="C1632" i="1"/>
  <c r="H1631" i="1"/>
  <c r="G1631" i="1"/>
  <c r="C1631" i="1"/>
  <c r="C1630" i="1"/>
  <c r="G1630" i="1" s="1"/>
  <c r="C1629" i="1"/>
  <c r="C1628" i="1"/>
  <c r="H1627" i="1"/>
  <c r="G1627" i="1"/>
  <c r="C1627" i="1"/>
  <c r="H1626" i="1"/>
  <c r="C1626" i="1"/>
  <c r="G1626" i="1" s="1"/>
  <c r="C1625" i="1"/>
  <c r="C1624" i="1"/>
  <c r="H1623" i="1"/>
  <c r="G1623" i="1"/>
  <c r="C1623" i="1"/>
  <c r="C1620" i="1"/>
  <c r="H1619" i="1"/>
  <c r="G1619" i="1"/>
  <c r="C1619" i="1"/>
  <c r="H1618" i="1"/>
  <c r="C1618" i="1"/>
  <c r="G1618" i="1" s="1"/>
  <c r="C1617" i="1"/>
  <c r="C1616" i="1"/>
  <c r="H1615" i="1"/>
  <c r="G1615" i="1"/>
  <c r="C1615" i="1"/>
  <c r="C1614" i="1"/>
  <c r="G1614" i="1" s="1"/>
  <c r="C1613" i="1"/>
  <c r="C1612" i="1"/>
  <c r="H1611" i="1"/>
  <c r="G1611" i="1"/>
  <c r="C1611" i="1"/>
  <c r="H1610" i="1"/>
  <c r="C1610" i="1"/>
  <c r="G1610" i="1" s="1"/>
  <c r="C1609" i="1"/>
  <c r="C1608" i="1"/>
  <c r="H1607" i="1"/>
  <c r="G1607" i="1"/>
  <c r="C1607" i="1"/>
  <c r="C1606" i="1"/>
  <c r="G1606" i="1" s="1"/>
  <c r="C1605" i="1"/>
  <c r="H1603" i="1"/>
  <c r="G1603" i="1"/>
  <c r="C1603" i="1"/>
  <c r="C1601" i="1"/>
  <c r="C1600" i="1"/>
  <c r="H1599" i="1"/>
  <c r="G1599" i="1"/>
  <c r="C1599" i="1"/>
  <c r="C1598" i="1"/>
  <c r="G1598" i="1" s="1"/>
  <c r="C1597" i="1"/>
  <c r="C1596" i="1"/>
  <c r="H1595" i="1"/>
  <c r="G1595" i="1"/>
  <c r="C1595" i="1"/>
  <c r="C1594" i="1"/>
  <c r="G1594" i="1" s="1"/>
  <c r="C1593" i="1"/>
  <c r="C1592" i="1"/>
  <c r="H1591" i="1"/>
  <c r="G1591" i="1"/>
  <c r="C1591" i="1"/>
  <c r="C1590" i="1"/>
  <c r="G1590" i="1" s="1"/>
  <c r="C1589" i="1"/>
  <c r="C1588" i="1"/>
  <c r="H1587" i="1"/>
  <c r="C1587" i="1"/>
  <c r="G1587" i="1" s="1"/>
  <c r="C1586" i="1"/>
  <c r="G1586" i="1" s="1"/>
  <c r="C1585" i="1"/>
  <c r="C1584" i="1"/>
  <c r="H1582" i="1"/>
  <c r="G1582" i="1"/>
  <c r="C1582" i="1"/>
  <c r="G1581" i="1"/>
  <c r="D1581" i="1"/>
  <c r="C1581" i="1"/>
  <c r="D1580" i="1"/>
  <c r="C1580" i="1"/>
  <c r="D1579" i="1"/>
  <c r="G1579" i="1" s="1"/>
  <c r="C1579" i="1"/>
  <c r="D1578" i="1"/>
  <c r="G1578" i="1" s="1"/>
  <c r="C1578" i="1"/>
  <c r="C1577" i="1"/>
  <c r="H1576" i="1"/>
  <c r="G1576" i="1"/>
  <c r="I1576" i="1" s="1"/>
  <c r="D1576" i="1"/>
  <c r="C1576" i="1"/>
  <c r="J1576" i="1" s="1"/>
  <c r="D1575" i="1"/>
  <c r="C1575" i="1"/>
  <c r="H1575" i="1" s="1"/>
  <c r="D1574" i="1"/>
  <c r="H1574" i="1" s="1"/>
  <c r="C1574" i="1"/>
  <c r="J1573" i="1"/>
  <c r="G1573" i="1"/>
  <c r="I1573" i="1" s="1"/>
  <c r="D1573" i="1"/>
  <c r="C1573" i="1"/>
  <c r="H1573" i="1" s="1"/>
  <c r="C1572" i="1"/>
  <c r="C1571" i="1"/>
  <c r="H1570" i="1"/>
  <c r="D1570" i="1"/>
  <c r="C1570" i="1"/>
  <c r="J1570" i="1" s="1"/>
  <c r="J1569" i="1"/>
  <c r="G1569" i="1"/>
  <c r="I1569" i="1" s="1"/>
  <c r="D1569" i="1"/>
  <c r="C1569" i="1"/>
  <c r="H1569" i="1" s="1"/>
  <c r="H1568" i="1"/>
  <c r="G1568" i="1"/>
  <c r="D1568" i="1"/>
  <c r="C1568" i="1"/>
  <c r="J1568" i="1" s="1"/>
  <c r="J1567" i="1"/>
  <c r="G1567" i="1"/>
  <c r="I1567" i="1" s="1"/>
  <c r="D1567" i="1"/>
  <c r="C1567" i="1"/>
  <c r="H1567" i="1" s="1"/>
  <c r="H1566" i="1"/>
  <c r="D1566" i="1"/>
  <c r="C1566" i="1"/>
  <c r="J1566" i="1" s="1"/>
  <c r="G1565" i="1"/>
  <c r="I1565" i="1" s="1"/>
  <c r="D1565" i="1"/>
  <c r="C1565" i="1"/>
  <c r="H1565" i="1" s="1"/>
  <c r="H1564" i="1"/>
  <c r="G1564" i="1"/>
  <c r="I1564" i="1" s="1"/>
  <c r="D1564" i="1"/>
  <c r="C1564" i="1"/>
  <c r="J1564" i="1" s="1"/>
  <c r="H1563" i="1"/>
  <c r="G1563" i="1"/>
  <c r="D1563" i="1"/>
  <c r="C1563" i="1"/>
  <c r="G1562" i="1"/>
  <c r="I1562" i="1" s="1"/>
  <c r="D1562" i="1"/>
  <c r="C1562" i="1"/>
  <c r="H1562" i="1" s="1"/>
  <c r="H1561" i="1"/>
  <c r="D1561" i="1"/>
  <c r="C1561" i="1"/>
  <c r="J1561" i="1" s="1"/>
  <c r="J1560" i="1"/>
  <c r="D1560" i="1"/>
  <c r="C1560" i="1"/>
  <c r="H1560" i="1" s="1"/>
  <c r="H1559" i="1"/>
  <c r="G1559" i="1"/>
  <c r="D1559" i="1"/>
  <c r="C1559" i="1"/>
  <c r="J1559" i="1" s="1"/>
  <c r="J1558" i="1"/>
  <c r="D1558" i="1"/>
  <c r="C1558" i="1"/>
  <c r="H1558" i="1" s="1"/>
  <c r="H1557" i="1"/>
  <c r="D1557" i="1"/>
  <c r="C1557" i="1"/>
  <c r="J1557" i="1" s="1"/>
  <c r="H1556" i="1"/>
  <c r="D1556" i="1"/>
  <c r="C1556" i="1"/>
  <c r="G1556" i="1" s="1"/>
  <c r="H1555" i="1"/>
  <c r="D1555" i="1"/>
  <c r="C1555" i="1"/>
  <c r="G1555" i="1" s="1"/>
  <c r="G1554" i="1"/>
  <c r="I1554" i="1" s="1"/>
  <c r="D1554" i="1"/>
  <c r="C1554" i="1"/>
  <c r="H1554" i="1" s="1"/>
  <c r="H1553" i="1"/>
  <c r="G1553" i="1"/>
  <c r="I1553" i="1" s="1"/>
  <c r="D1553" i="1"/>
  <c r="C1553" i="1"/>
  <c r="J1553" i="1" s="1"/>
  <c r="G1552" i="1"/>
  <c r="I1552" i="1" s="1"/>
  <c r="D1552" i="1"/>
  <c r="C1552" i="1"/>
  <c r="H1552" i="1" s="1"/>
  <c r="H1551" i="1"/>
  <c r="D1551" i="1"/>
  <c r="C1551" i="1"/>
  <c r="J1551" i="1" s="1"/>
  <c r="J1550" i="1"/>
  <c r="D1550" i="1"/>
  <c r="C1550" i="1"/>
  <c r="H1550" i="1" s="1"/>
  <c r="H1549" i="1"/>
  <c r="G1549" i="1"/>
  <c r="D1549" i="1"/>
  <c r="C1549" i="1"/>
  <c r="J1549" i="1" s="1"/>
  <c r="J1548" i="1"/>
  <c r="D1548" i="1"/>
  <c r="C1548" i="1"/>
  <c r="H1548" i="1" s="1"/>
  <c r="C1547" i="1"/>
  <c r="D1546" i="1"/>
  <c r="C1546" i="1"/>
  <c r="H1545" i="1"/>
  <c r="D1545" i="1"/>
  <c r="G1545" i="1" s="1"/>
  <c r="C1545" i="1"/>
  <c r="H1544" i="1"/>
  <c r="D1544" i="1"/>
  <c r="C1544" i="1"/>
  <c r="G1544" i="1" s="1"/>
  <c r="H1543" i="1"/>
  <c r="D1543" i="1"/>
  <c r="G1543" i="1" s="1"/>
  <c r="I1543" i="1" s="1"/>
  <c r="C1543" i="1"/>
  <c r="D1542" i="1"/>
  <c r="C1542" i="1"/>
  <c r="G1542" i="1" s="1"/>
  <c r="D1541" i="1"/>
  <c r="J1541" i="1" s="1"/>
  <c r="C1541" i="1"/>
  <c r="D1540" i="1"/>
  <c r="H1540" i="1" s="1"/>
  <c r="C1540" i="1"/>
  <c r="D1539" i="1"/>
  <c r="H1539" i="1" s="1"/>
  <c r="C1539" i="1"/>
  <c r="D1538"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H1525" i="1"/>
  <c r="D1525" i="1"/>
  <c r="G1525" i="1" s="1"/>
  <c r="C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H1512" i="1"/>
  <c r="G1512" i="1"/>
  <c r="D1512" i="1"/>
  <c r="C1512" i="1"/>
  <c r="H1511" i="1"/>
  <c r="G1511" i="1"/>
  <c r="D1511" i="1"/>
  <c r="C1511" i="1"/>
  <c r="H1510" i="1"/>
  <c r="G1510" i="1"/>
  <c r="D1510" i="1"/>
  <c r="C1510" i="1"/>
  <c r="D1509" i="1"/>
  <c r="H1509" i="1" s="1"/>
  <c r="C1509" i="1"/>
  <c r="H1508" i="1"/>
  <c r="G1508" i="1"/>
  <c r="D1508" i="1"/>
  <c r="C1508" i="1"/>
  <c r="H1507" i="1"/>
  <c r="G1507" i="1"/>
  <c r="D1507" i="1"/>
  <c r="C1507" i="1"/>
  <c r="H1506" i="1"/>
  <c r="G1506" i="1"/>
  <c r="D1506" i="1"/>
  <c r="C1506" i="1"/>
  <c r="H1505" i="1"/>
  <c r="G1505" i="1"/>
  <c r="D1505" i="1"/>
  <c r="C1505" i="1"/>
  <c r="H1504" i="1"/>
  <c r="G1504" i="1"/>
  <c r="D1504" i="1"/>
  <c r="C1504" i="1"/>
  <c r="D1503" i="1"/>
  <c r="H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H1390" i="1" s="1"/>
  <c r="D1389" i="1"/>
  <c r="C1389" i="1"/>
  <c r="D1388" i="1"/>
  <c r="H1388" i="1" s="1"/>
  <c r="C1388" i="1"/>
  <c r="D1387" i="1"/>
  <c r="C1387" i="1"/>
  <c r="D1386" i="1"/>
  <c r="C1386" i="1"/>
  <c r="H1386" i="1" s="1"/>
  <c r="D1385" i="1"/>
  <c r="H1385" i="1" s="1"/>
  <c r="C1385" i="1"/>
  <c r="D1384" i="1"/>
  <c r="H1384" i="1" s="1"/>
  <c r="C1384" i="1"/>
  <c r="H1383" i="1"/>
  <c r="G1383" i="1"/>
  <c r="D1383" i="1"/>
  <c r="C1383" i="1"/>
  <c r="H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G1368" i="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D1312" i="1"/>
  <c r="H1312" i="1" s="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D1302" i="1"/>
  <c r="G1302" i="1" s="1"/>
  <c r="C1302" i="1"/>
  <c r="H1301" i="1"/>
  <c r="D1301" i="1"/>
  <c r="G1301" i="1" s="1"/>
  <c r="C1301" i="1"/>
  <c r="C1300" i="1"/>
  <c r="H1299" i="1"/>
  <c r="G1299" i="1"/>
  <c r="D1299" i="1"/>
  <c r="C1299" i="1"/>
  <c r="H1298" i="1"/>
  <c r="G1298" i="1"/>
  <c r="D1298" i="1"/>
  <c r="C1298" i="1"/>
  <c r="H1297" i="1"/>
  <c r="G1297" i="1"/>
  <c r="D1297" i="1"/>
  <c r="C1297" i="1"/>
  <c r="H1296" i="1"/>
  <c r="G1296" i="1"/>
  <c r="D1296" i="1"/>
  <c r="C1296" i="1"/>
  <c r="H1295" i="1"/>
  <c r="G1295" i="1"/>
  <c r="D1295" i="1"/>
  <c r="C1295" i="1"/>
  <c r="D1294" i="1"/>
  <c r="C1294" i="1"/>
  <c r="H1294" i="1" s="1"/>
  <c r="D1293" i="1"/>
  <c r="C1293" i="1"/>
  <c r="D1292" i="1"/>
  <c r="C1292" i="1"/>
  <c r="D1291" i="1"/>
  <c r="C1291" i="1"/>
  <c r="D1290" i="1"/>
  <c r="C1290" i="1"/>
  <c r="H1289" i="1"/>
  <c r="D1289" i="1"/>
  <c r="C1289" i="1"/>
  <c r="G1289" i="1" s="1"/>
  <c r="D1288" i="1"/>
  <c r="H1288" i="1" s="1"/>
  <c r="C1288" i="1"/>
  <c r="D1287" i="1"/>
  <c r="H1287" i="1" s="1"/>
  <c r="C1287" i="1"/>
  <c r="G1287" i="1" s="1"/>
  <c r="D1286" i="1"/>
  <c r="H1286" i="1" s="1"/>
  <c r="C1286" i="1"/>
  <c r="D1285" i="1"/>
  <c r="H1285" i="1" s="1"/>
  <c r="C1285" i="1"/>
  <c r="D1284" i="1"/>
  <c r="H1284" i="1" s="1"/>
  <c r="C1284" i="1"/>
  <c r="H1283" i="1"/>
  <c r="D1283" i="1"/>
  <c r="C1283" i="1"/>
  <c r="G1283" i="1" s="1"/>
  <c r="H1282" i="1"/>
  <c r="D1282" i="1"/>
  <c r="C1282" i="1"/>
  <c r="G1282" i="1" s="1"/>
  <c r="D1281" i="1"/>
  <c r="H1280" i="1"/>
  <c r="D1280" i="1"/>
  <c r="C1280"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C1264" i="1"/>
  <c r="H1263" i="1"/>
  <c r="D1263" i="1"/>
  <c r="G1263" i="1" s="1"/>
  <c r="C1263" i="1"/>
  <c r="D1262" i="1"/>
  <c r="G1262" i="1" s="1"/>
  <c r="C1262" i="1"/>
  <c r="D1261" i="1"/>
  <c r="H1261" i="1" s="1"/>
  <c r="C1261" i="1"/>
  <c r="C1260" i="1"/>
  <c r="C1259" i="1"/>
  <c r="H1258" i="1"/>
  <c r="G1258" i="1"/>
  <c r="D1258" i="1"/>
  <c r="C1258" i="1"/>
  <c r="D1257" i="1"/>
  <c r="H1257" i="1" s="1"/>
  <c r="C1257" i="1"/>
  <c r="D1256" i="1"/>
  <c r="H1256" i="1" s="1"/>
  <c r="C1256" i="1"/>
  <c r="H1254" i="1"/>
  <c r="G1254" i="1"/>
  <c r="D1254" i="1"/>
  <c r="C1254" i="1"/>
  <c r="D1253" i="1"/>
  <c r="H1253" i="1" s="1"/>
  <c r="C1253" i="1"/>
  <c r="D1252" i="1"/>
  <c r="H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G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D1184" i="1"/>
  <c r="C1184" i="1"/>
  <c r="H1184" i="1" s="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D1075" i="1"/>
  <c r="H1075" i="1" s="1"/>
  <c r="C1075" i="1"/>
  <c r="H1073" i="1"/>
  <c r="G1073" i="1"/>
  <c r="D1073" i="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D1059" i="1"/>
  <c r="G1059" i="1" s="1"/>
  <c r="C1059" i="1"/>
  <c r="H1058" i="1"/>
  <c r="G1058" i="1"/>
  <c r="D1058" i="1"/>
  <c r="C1058" i="1"/>
  <c r="D1057" i="1"/>
  <c r="G1057" i="1" s="1"/>
  <c r="C1057" i="1"/>
  <c r="H1056" i="1"/>
  <c r="G1056" i="1"/>
  <c r="D1056" i="1"/>
  <c r="C1056" i="1"/>
  <c r="H1055" i="1"/>
  <c r="D1055" i="1"/>
  <c r="G1055" i="1" s="1"/>
  <c r="C1055" i="1"/>
  <c r="H1054" i="1"/>
  <c r="G1054" i="1"/>
  <c r="D1054" i="1"/>
  <c r="C1054" i="1"/>
  <c r="H1053" i="1"/>
  <c r="G1053" i="1"/>
  <c r="D1053" i="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D1045" i="1"/>
  <c r="G1045" i="1" s="1"/>
  <c r="C1045" i="1"/>
  <c r="H1044" i="1"/>
  <c r="D1044" i="1"/>
  <c r="G1044" i="1" s="1"/>
  <c r="C1044" i="1"/>
  <c r="H1043" i="1"/>
  <c r="G1043" i="1"/>
  <c r="D1043" i="1"/>
  <c r="C1043" i="1"/>
  <c r="H1042" i="1"/>
  <c r="G1042" i="1"/>
  <c r="D1042" i="1"/>
  <c r="C1042" i="1"/>
  <c r="H1041" i="1"/>
  <c r="D1041" i="1"/>
  <c r="G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D1031" i="1"/>
  <c r="G1031" i="1" s="1"/>
  <c r="C1031" i="1"/>
  <c r="H1030" i="1"/>
  <c r="D1030" i="1"/>
  <c r="G1030" i="1" s="1"/>
  <c r="C1030" i="1"/>
  <c r="H1029" i="1"/>
  <c r="G1029" i="1"/>
  <c r="D1029" i="1"/>
  <c r="C1029" i="1"/>
  <c r="H1028" i="1"/>
  <c r="G1028" i="1"/>
  <c r="D1028" i="1"/>
  <c r="C1028" i="1"/>
  <c r="H1027" i="1"/>
  <c r="D1027" i="1"/>
  <c r="G1027" i="1" s="1"/>
  <c r="C1027" i="1"/>
  <c r="H1026" i="1"/>
  <c r="D1026" i="1"/>
  <c r="G1026" i="1" s="1"/>
  <c r="C1026" i="1"/>
  <c r="H1025" i="1"/>
  <c r="D1025" i="1"/>
  <c r="G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D649" i="1"/>
  <c r="H649" i="1" s="1"/>
  <c r="C649" i="1"/>
  <c r="H648" i="1"/>
  <c r="G648" i="1"/>
  <c r="D648" i="1"/>
  <c r="C648" i="1"/>
  <c r="G647" i="1"/>
  <c r="D647" i="1"/>
  <c r="H647" i="1" s="1"/>
  <c r="C647" i="1"/>
  <c r="D646" i="1"/>
  <c r="H646" i="1" s="1"/>
  <c r="C646" i="1"/>
  <c r="H645" i="1"/>
  <c r="G645"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D578" i="1"/>
  <c r="H577" i="1"/>
  <c r="G577" i="1"/>
  <c r="D577" i="1"/>
  <c r="C577" i="1"/>
  <c r="H576" i="1"/>
  <c r="G576" i="1"/>
  <c r="D576" i="1"/>
  <c r="C576" i="1"/>
  <c r="D575"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C301"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D194" i="1"/>
  <c r="H194" i="1" s="1"/>
  <c r="C194" i="1"/>
  <c r="D193" i="1"/>
  <c r="H193" i="1" s="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C174" i="1"/>
  <c r="H173" i="1"/>
  <c r="G173" i="1"/>
  <c r="D173" i="1"/>
  <c r="C173" i="1"/>
  <c r="H172" i="1"/>
  <c r="G172" i="1"/>
  <c r="D172" i="1"/>
  <c r="C172" i="1"/>
  <c r="H171" i="1"/>
  <c r="G171" i="1"/>
  <c r="D171" i="1"/>
  <c r="C171" i="1"/>
  <c r="H170" i="1"/>
  <c r="G170" i="1"/>
  <c r="D170" i="1"/>
  <c r="C170" i="1"/>
  <c r="H169" i="1"/>
  <c r="G169" i="1"/>
  <c r="D169" i="1"/>
  <c r="C169" i="1"/>
  <c r="H168" i="1"/>
  <c r="D168" i="1"/>
  <c r="G168" i="1" s="1"/>
  <c r="C168" i="1"/>
  <c r="H167" i="1"/>
  <c r="G167" i="1"/>
  <c r="D167" i="1"/>
  <c r="C167" i="1"/>
  <c r="C166" i="1"/>
  <c r="H165" i="1"/>
  <c r="G165" i="1"/>
  <c r="D165" i="1"/>
  <c r="C165" i="1"/>
  <c r="H164" i="1"/>
  <c r="D164" i="1"/>
  <c r="G164" i="1" s="1"/>
  <c r="C164" i="1"/>
  <c r="H163" i="1"/>
  <c r="G163" i="1"/>
  <c r="D163" i="1"/>
  <c r="C163" i="1"/>
  <c r="H162" i="1"/>
  <c r="D162" i="1"/>
  <c r="G162" i="1" s="1"/>
  <c r="C162" i="1"/>
  <c r="D161" i="1"/>
  <c r="G161" i="1" s="1"/>
  <c r="C161" i="1"/>
  <c r="C160" i="1"/>
  <c r="H159" i="1"/>
  <c r="G159" i="1"/>
  <c r="D159" i="1"/>
  <c r="C159" i="1"/>
  <c r="D158" i="1"/>
  <c r="H158" i="1" s="1"/>
  <c r="C158" i="1"/>
  <c r="H157" i="1"/>
  <c r="G157" i="1"/>
  <c r="D157" i="1"/>
  <c r="C157" i="1"/>
  <c r="D156" i="1"/>
  <c r="H156" i="1" s="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D126" i="1"/>
  <c r="G126" i="1" s="1"/>
  <c r="C126" i="1"/>
  <c r="D125" i="1"/>
  <c r="H125" i="1" s="1"/>
  <c r="C125" i="1"/>
  <c r="D124" i="1"/>
  <c r="H124" i="1" s="1"/>
  <c r="C124" i="1"/>
  <c r="D123" i="1"/>
  <c r="H123" i="1" s="1"/>
  <c r="C123" i="1"/>
  <c r="D122" i="1"/>
  <c r="H122" i="1" s="1"/>
  <c r="C122" i="1"/>
  <c r="C121"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7" i="9" l="1"/>
  <c r="B327" i="9" s="1"/>
  <c r="E329" i="9"/>
  <c r="B329" i="9" s="1"/>
  <c r="E312" i="9"/>
  <c r="I35" i="3"/>
  <c r="D1571" i="1"/>
  <c r="H1571" i="1" s="1"/>
  <c r="D1572" i="1"/>
  <c r="G1572" i="1" s="1"/>
  <c r="J1574" i="1"/>
  <c r="H300" i="1"/>
  <c r="G1280" i="1"/>
  <c r="G1284" i="1"/>
  <c r="G1285" i="1"/>
  <c r="G1286" i="1"/>
  <c r="G1288" i="1"/>
  <c r="H1291" i="1"/>
  <c r="G1294" i="1"/>
  <c r="H1293" i="1"/>
  <c r="G1291" i="1"/>
  <c r="H1290" i="1"/>
  <c r="G1281" i="1"/>
  <c r="H1281" i="1"/>
  <c r="G1279" i="1"/>
  <c r="H1279" i="1"/>
  <c r="H301" i="1"/>
  <c r="F428" i="4"/>
  <c r="G300" i="1"/>
  <c r="H423" i="1"/>
  <c r="G301" i="1"/>
  <c r="E340" i="9"/>
  <c r="B340" i="9" s="1"/>
  <c r="H1200" i="1"/>
  <c r="G1184" i="1"/>
  <c r="H1292" i="1"/>
  <c r="C1182" i="1"/>
  <c r="G1182" i="1" s="1"/>
  <c r="H1251" i="1"/>
  <c r="G1382" i="1"/>
  <c r="G1339" i="1"/>
  <c r="G1390" i="1"/>
  <c r="E335" i="9"/>
  <c r="B335" i="9" s="1"/>
  <c r="H1389" i="1"/>
  <c r="G1389" i="1"/>
  <c r="G1388" i="1"/>
  <c r="H1387" i="1"/>
  <c r="G1387" i="1"/>
  <c r="G1386" i="1"/>
  <c r="G1385" i="1"/>
  <c r="G1384" i="1"/>
  <c r="H1262" i="1"/>
  <c r="G1293" i="1"/>
  <c r="G1340" i="1"/>
  <c r="G1314" i="1"/>
  <c r="G1312" i="1"/>
  <c r="G1311" i="1"/>
  <c r="G1306" i="1"/>
  <c r="G1305" i="1"/>
  <c r="G1292" i="1"/>
  <c r="G1290" i="1"/>
  <c r="H1264" i="1"/>
  <c r="G1264" i="1"/>
  <c r="E255" i="5"/>
  <c r="D1259" i="1" s="1"/>
  <c r="H1259" i="1" s="1"/>
  <c r="G1300" i="1"/>
  <c r="H1300" i="1"/>
  <c r="G1260" i="1"/>
  <c r="G1261" i="1"/>
  <c r="G1256" i="1"/>
  <c r="G1257" i="1"/>
  <c r="G1252" i="1"/>
  <c r="G1253" i="1"/>
  <c r="G1251" i="1"/>
  <c r="E319" i="9"/>
  <c r="B319" i="9" s="1"/>
  <c r="F181" i="5"/>
  <c r="D1185" i="1"/>
  <c r="G1092" i="1"/>
  <c r="H1087" i="1"/>
  <c r="G1087" i="1"/>
  <c r="F82" i="5"/>
  <c r="G1075" i="1"/>
  <c r="G1076" i="1"/>
  <c r="G1078" i="1"/>
  <c r="F341" i="9"/>
  <c r="B341" i="9" s="1"/>
  <c r="D1068" i="1"/>
  <c r="H1057" i="1"/>
  <c r="H1031" i="1"/>
  <c r="H1050" i="1"/>
  <c r="G1050" i="1"/>
  <c r="H1040" i="1"/>
  <c r="G1024" i="1"/>
  <c r="H1024" i="1"/>
  <c r="H1577" i="1"/>
  <c r="G1503" i="1"/>
  <c r="G1509" i="1"/>
  <c r="C1681" i="1"/>
  <c r="G1681" i="1" s="1"/>
  <c r="G1683" i="1"/>
  <c r="D25" i="8"/>
  <c r="C1602" i="1" s="1"/>
  <c r="G1602" i="1" s="1"/>
  <c r="H1594" i="1"/>
  <c r="H1586" i="1"/>
  <c r="E307" i="9"/>
  <c r="E326" i="9"/>
  <c r="B326" i="9" s="1"/>
  <c r="E320" i="9"/>
  <c r="B320" i="9" s="1"/>
  <c r="F236" i="9"/>
  <c r="B236" i="9" s="1"/>
  <c r="E324" i="9"/>
  <c r="B324" i="9" s="1"/>
  <c r="G636" i="1"/>
  <c r="G635" i="1"/>
  <c r="G416" i="1"/>
  <c r="G415" i="1"/>
  <c r="G414" i="1"/>
  <c r="G423" i="1"/>
  <c r="G298" i="1"/>
  <c r="G421" i="1"/>
  <c r="G422" i="1"/>
  <c r="E648" i="4"/>
  <c r="D642" i="1" s="1"/>
  <c r="E48" i="9"/>
  <c r="B48" i="9" s="1"/>
  <c r="G653" i="1"/>
  <c r="E296" i="9"/>
  <c r="B296" i="9" s="1"/>
  <c r="G646" i="1"/>
  <c r="G649" i="1"/>
  <c r="E373" i="4"/>
  <c r="D368" i="1" s="1"/>
  <c r="G374" i="1"/>
  <c r="G375" i="1"/>
  <c r="E202" i="4"/>
  <c r="D198" i="1" s="1"/>
  <c r="G212" i="1"/>
  <c r="H212" i="1"/>
  <c r="F216" i="4"/>
  <c r="G197" i="1"/>
  <c r="E57" i="9"/>
  <c r="B57" i="9" s="1"/>
  <c r="F244" i="9"/>
  <c r="B244" i="9" s="1"/>
  <c r="G194" i="1"/>
  <c r="G193" i="1"/>
  <c r="G192" i="1"/>
  <c r="F242" i="9"/>
  <c r="B242" i="9" s="1"/>
  <c r="G190" i="1"/>
  <c r="G191" i="1"/>
  <c r="E54" i="9"/>
  <c r="B54" i="9" s="1"/>
  <c r="G183" i="1"/>
  <c r="E53" i="9"/>
  <c r="B53" i="9" s="1"/>
  <c r="G182" i="1"/>
  <c r="E52" i="9"/>
  <c r="B52" i="9" s="1"/>
  <c r="D174" i="1"/>
  <c r="H174" i="1" s="1"/>
  <c r="G166" i="1"/>
  <c r="H166" i="1"/>
  <c r="H161" i="1"/>
  <c r="E49" i="9"/>
  <c r="B49" i="9" s="1"/>
  <c r="G156" i="1"/>
  <c r="G158" i="1"/>
  <c r="E153" i="4"/>
  <c r="F153" i="4" s="1"/>
  <c r="D131" i="1"/>
  <c r="G125" i="1"/>
  <c r="H126" i="1"/>
  <c r="G124" i="1"/>
  <c r="D121" i="1"/>
  <c r="H121" i="1" s="1"/>
  <c r="G122" i="1"/>
  <c r="G123" i="1"/>
  <c r="F126" i="4"/>
  <c r="E82" i="4"/>
  <c r="D78" i="1" s="1"/>
  <c r="F91" i="4"/>
  <c r="E41" i="9"/>
  <c r="B41" i="9" s="1"/>
  <c r="F232" i="9"/>
  <c r="B232" i="9" s="1"/>
  <c r="G79" i="1"/>
  <c r="G81" i="1"/>
  <c r="F83" i="4"/>
  <c r="G572" i="1"/>
  <c r="H572" i="1"/>
  <c r="G322" i="1"/>
  <c r="H322" i="1"/>
  <c r="G102" i="1"/>
  <c r="H102" i="1"/>
  <c r="J1542" i="1"/>
  <c r="H1593" i="1"/>
  <c r="G1593" i="1"/>
  <c r="G1604" i="1"/>
  <c r="H1604" i="1"/>
  <c r="G1620" i="1"/>
  <c r="H1620" i="1"/>
  <c r="H1625" i="1"/>
  <c r="G1625" i="1"/>
  <c r="G1636" i="1"/>
  <c r="H1636" i="1"/>
  <c r="H1657" i="1"/>
  <c r="G1657" i="1"/>
  <c r="G1668" i="1"/>
  <c r="H1668" i="1"/>
  <c r="F581" i="4"/>
  <c r="D571" i="4"/>
  <c r="F585" i="4"/>
  <c r="D584" i="4"/>
  <c r="D44" i="8"/>
  <c r="G343" i="9" s="1"/>
  <c r="E343" i="9" s="1"/>
  <c r="C1583" i="1"/>
  <c r="C233" i="1"/>
  <c r="C575" i="1"/>
  <c r="C579" i="1"/>
  <c r="G1539" i="1"/>
  <c r="G1540" i="1"/>
  <c r="G1541" i="1"/>
  <c r="J1543" i="1"/>
  <c r="J1544" i="1"/>
  <c r="J1545" i="1"/>
  <c r="J1547" i="1"/>
  <c r="G1548" i="1"/>
  <c r="I1548" i="1" s="1"/>
  <c r="I1549" i="1"/>
  <c r="G1550" i="1"/>
  <c r="I1550" i="1" s="1"/>
  <c r="J1552" i="1"/>
  <c r="J1554" i="1"/>
  <c r="G1558" i="1"/>
  <c r="I1558" i="1" s="1"/>
  <c r="I1559" i="1"/>
  <c r="G1560" i="1"/>
  <c r="I1560" i="1" s="1"/>
  <c r="J1562" i="1"/>
  <c r="J1565" i="1"/>
  <c r="J1581" i="1"/>
  <c r="H1581" i="1"/>
  <c r="I1581" i="1" s="1"/>
  <c r="G1584" i="1"/>
  <c r="H1584" i="1"/>
  <c r="H1589" i="1"/>
  <c r="G1589" i="1"/>
  <c r="H1598" i="1"/>
  <c r="G1600" i="1"/>
  <c r="H1600" i="1"/>
  <c r="H1605" i="1"/>
  <c r="G1605" i="1"/>
  <c r="H1614" i="1"/>
  <c r="G1616" i="1"/>
  <c r="H1616" i="1"/>
  <c r="H1630" i="1"/>
  <c r="G1632" i="1"/>
  <c r="H1632" i="1"/>
  <c r="H1637" i="1"/>
  <c r="G1637" i="1"/>
  <c r="H1646" i="1"/>
  <c r="G1648" i="1"/>
  <c r="H1648" i="1"/>
  <c r="H1653" i="1"/>
  <c r="G1653" i="1"/>
  <c r="H1662" i="1"/>
  <c r="G1664" i="1"/>
  <c r="H1664" i="1"/>
  <c r="H1669" i="1"/>
  <c r="G1669" i="1"/>
  <c r="H1678" i="1"/>
  <c r="G1680" i="1"/>
  <c r="H1680" i="1"/>
  <c r="H1685" i="1"/>
  <c r="G1685" i="1"/>
  <c r="F77" i="4"/>
  <c r="D49" i="4"/>
  <c r="G1588" i="1"/>
  <c r="H1588" i="1"/>
  <c r="H1609" i="1"/>
  <c r="G1609" i="1"/>
  <c r="H1641" i="1"/>
  <c r="G1641" i="1"/>
  <c r="G1652" i="1"/>
  <c r="H1652" i="1"/>
  <c r="H1673" i="1"/>
  <c r="G1673" i="1"/>
  <c r="G1684" i="1"/>
  <c r="H1684" i="1"/>
  <c r="D116" i="1"/>
  <c r="D230" i="1"/>
  <c r="H1541" i="1"/>
  <c r="H1542" i="1"/>
  <c r="I1542" i="1" s="1"/>
  <c r="I1544" i="1"/>
  <c r="G1547" i="1"/>
  <c r="G1571" i="1"/>
  <c r="G1575" i="1"/>
  <c r="I1575" i="1" s="1"/>
  <c r="G1577" i="1"/>
  <c r="J1579" i="1"/>
  <c r="H1579" i="1"/>
  <c r="I1579" i="1" s="1"/>
  <c r="H1585" i="1"/>
  <c r="G1585" i="1"/>
  <c r="G1596" i="1"/>
  <c r="H1596" i="1"/>
  <c r="H1601" i="1"/>
  <c r="G1601" i="1"/>
  <c r="G1612" i="1"/>
  <c r="H1612" i="1"/>
  <c r="H1617" i="1"/>
  <c r="G1617" i="1"/>
  <c r="C1622" i="1"/>
  <c r="G1628" i="1"/>
  <c r="H1628" i="1"/>
  <c r="H1633" i="1"/>
  <c r="G1633" i="1"/>
  <c r="G1644" i="1"/>
  <c r="H1644" i="1"/>
  <c r="H1649" i="1"/>
  <c r="G1649" i="1"/>
  <c r="G1660" i="1"/>
  <c r="H1660" i="1"/>
  <c r="H1665" i="1"/>
  <c r="G1665" i="1"/>
  <c r="G1676" i="1"/>
  <c r="H1676" i="1"/>
  <c r="H1681" i="1"/>
  <c r="I1545" i="1"/>
  <c r="I1568" i="1"/>
  <c r="J1575" i="1"/>
  <c r="H1590" i="1"/>
  <c r="G1592" i="1"/>
  <c r="H1592" i="1"/>
  <c r="H1597" i="1"/>
  <c r="G1597" i="1"/>
  <c r="H1606" i="1"/>
  <c r="G1608" i="1"/>
  <c r="H1608" i="1"/>
  <c r="H1613" i="1"/>
  <c r="G1613" i="1"/>
  <c r="G1624" i="1"/>
  <c r="H1624" i="1"/>
  <c r="H1629" i="1"/>
  <c r="G1629" i="1"/>
  <c r="H1638" i="1"/>
  <c r="G1640" i="1"/>
  <c r="H1640" i="1"/>
  <c r="H1645" i="1"/>
  <c r="G1645" i="1"/>
  <c r="H1654" i="1"/>
  <c r="G1656" i="1"/>
  <c r="H1656" i="1"/>
  <c r="H1661" i="1"/>
  <c r="G1661" i="1"/>
  <c r="H1670" i="1"/>
  <c r="G1672" i="1"/>
  <c r="H1672" i="1"/>
  <c r="H1677" i="1"/>
  <c r="G1677" i="1"/>
  <c r="H1686" i="1"/>
  <c r="F135" i="4"/>
  <c r="D134" i="4"/>
  <c r="F361" i="4"/>
  <c r="F426" i="4"/>
  <c r="D647" i="4"/>
  <c r="F431" i="4"/>
  <c r="F609" i="4"/>
  <c r="D597" i="4"/>
  <c r="G1546" i="1"/>
  <c r="J1546" i="1"/>
  <c r="H1580" i="1"/>
  <c r="J1580" i="1"/>
  <c r="E49" i="4"/>
  <c r="D45" i="1" s="1"/>
  <c r="F322" i="4"/>
  <c r="D321" i="4"/>
  <c r="D308" i="4" s="1"/>
  <c r="E647" i="4"/>
  <c r="D641" i="1" s="1"/>
  <c r="E536" i="4"/>
  <c r="G156" i="9"/>
  <c r="E156" i="9" s="1"/>
  <c r="B156" i="9" s="1"/>
  <c r="F607" i="4"/>
  <c r="F136" i="5"/>
  <c r="D135" i="5"/>
  <c r="D230" i="4"/>
  <c r="F263" i="4"/>
  <c r="D262" i="4"/>
  <c r="E321" i="4"/>
  <c r="D316" i="1" s="1"/>
  <c r="F374" i="4"/>
  <c r="D373" i="4"/>
  <c r="D648" i="4"/>
  <c r="E430" i="4"/>
  <c r="F537" i="4"/>
  <c r="D536" i="4"/>
  <c r="E629" i="4"/>
  <c r="D623" i="1" s="1"/>
  <c r="F99" i="6"/>
  <c r="D89" i="6"/>
  <c r="H1546" i="1"/>
  <c r="G1551" i="1"/>
  <c r="I1551" i="1" s="1"/>
  <c r="G1557" i="1"/>
  <c r="I1557" i="1" s="1"/>
  <c r="G1561" i="1"/>
  <c r="I1561" i="1" s="1"/>
  <c r="G1566" i="1"/>
  <c r="I1566" i="1" s="1"/>
  <c r="G1570" i="1"/>
  <c r="I1570" i="1" s="1"/>
  <c r="G1574" i="1"/>
  <c r="I1574" i="1" s="1"/>
  <c r="H1578" i="1"/>
  <c r="I1578" i="1" s="1"/>
  <c r="J1578" i="1"/>
  <c r="G1580" i="1"/>
  <c r="I1580" i="1" s="1"/>
  <c r="D82" i="4"/>
  <c r="E164" i="4"/>
  <c r="F203" i="4"/>
  <c r="D202" i="4"/>
  <c r="F467" i="4"/>
  <c r="D466" i="4"/>
  <c r="E571" i="4"/>
  <c r="D565" i="1" s="1"/>
  <c r="F13" i="5"/>
  <c r="D12" i="5"/>
  <c r="F277" i="5"/>
  <c r="D274" i="5"/>
  <c r="E12" i="5"/>
  <c r="F70" i="5"/>
  <c r="G316" i="9"/>
  <c r="E316" i="9" s="1"/>
  <c r="B316" i="9" s="1"/>
  <c r="G315" i="9"/>
  <c r="F150" i="5"/>
  <c r="D147" i="5"/>
  <c r="H336" i="9"/>
  <c r="E336" i="9" s="1"/>
  <c r="B336" i="9" s="1"/>
  <c r="F178" i="5"/>
  <c r="E177" i="5"/>
  <c r="G339" i="9"/>
  <c r="E339" i="9" s="1"/>
  <c r="B339" i="9" s="1"/>
  <c r="F219" i="5"/>
  <c r="F5" i="6"/>
  <c r="D35" i="6"/>
  <c r="D7" i="4"/>
  <c r="H24" i="9"/>
  <c r="D273" i="4"/>
  <c r="D152" i="4"/>
  <c r="F656" i="4"/>
  <c r="F19" i="5"/>
  <c r="E69" i="5"/>
  <c r="F256" i="5"/>
  <c r="E35" i="6"/>
  <c r="D5" i="7"/>
  <c r="B89" i="9"/>
  <c r="B90" i="9"/>
  <c r="B98" i="9"/>
  <c r="B106" i="9"/>
  <c r="H316" i="9"/>
  <c r="H315" i="9"/>
  <c r="E88" i="9"/>
  <c r="B88" i="9" s="1"/>
  <c r="E96" i="9"/>
  <c r="B96" i="9" s="1"/>
  <c r="E104" i="9"/>
  <c r="B104" i="9" s="1"/>
  <c r="E112" i="9"/>
  <c r="B112" i="9" s="1"/>
  <c r="D88" i="5"/>
  <c r="D177" i="5"/>
  <c r="E337" i="9"/>
  <c r="B337"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1" i="9"/>
  <c r="E221" i="9" s="1"/>
  <c r="B221" i="9" s="1"/>
  <c r="G217" i="9"/>
  <c r="E217" i="9" s="1"/>
  <c r="B217" i="9" s="1"/>
  <c r="G180" i="9"/>
  <c r="H179" i="9"/>
  <c r="H310" i="9"/>
  <c r="G222" i="9"/>
  <c r="E222" i="9" s="1"/>
  <c r="B222"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30" i="9"/>
  <c r="B238" i="9"/>
  <c r="B246" i="9"/>
  <c r="B254" i="9"/>
  <c r="B262" i="9"/>
  <c r="B270" i="9"/>
  <c r="F298" i="9"/>
  <c r="B307" i="9"/>
  <c r="B240" i="9"/>
  <c r="B248" i="9"/>
  <c r="B256" i="9"/>
  <c r="B264" i="9"/>
  <c r="B272" i="9"/>
  <c r="B312" i="9"/>
  <c r="E322" i="9"/>
  <c r="B322" i="9" s="1"/>
  <c r="H1572" i="1" l="1"/>
  <c r="H1182" i="1"/>
  <c r="E251" i="5"/>
  <c r="D1255" i="1" s="1"/>
  <c r="F255" i="5"/>
  <c r="G1259" i="1"/>
  <c r="H1185" i="1"/>
  <c r="G1185" i="1"/>
  <c r="G1068" i="1"/>
  <c r="H1068" i="1"/>
  <c r="H1602" i="1"/>
  <c r="H19" i="9"/>
  <c r="E19" i="9" s="1"/>
  <c r="B19" i="9" s="1"/>
  <c r="E360" i="4"/>
  <c r="D355" i="1" s="1"/>
  <c r="G24" i="9"/>
  <c r="E24" i="9" s="1"/>
  <c r="D149" i="1"/>
  <c r="H149" i="1" s="1"/>
  <c r="G174" i="1"/>
  <c r="G131" i="1"/>
  <c r="H131" i="1"/>
  <c r="G121" i="1"/>
  <c r="F308" i="4"/>
  <c r="C303" i="1"/>
  <c r="F273" i="4"/>
  <c r="C269" i="1"/>
  <c r="F597" i="4"/>
  <c r="C591" i="1"/>
  <c r="G1622" i="1"/>
  <c r="H1622" i="1"/>
  <c r="G230" i="1"/>
  <c r="H230" i="1"/>
  <c r="F584" i="4"/>
  <c r="C578" i="1"/>
  <c r="F88" i="5"/>
  <c r="C1093" i="1"/>
  <c r="I28" i="3"/>
  <c r="D1431" i="1"/>
  <c r="I23" i="3"/>
  <c r="D1074" i="1"/>
  <c r="F147" i="5"/>
  <c r="C1152" i="1"/>
  <c r="D69" i="5"/>
  <c r="F466" i="4"/>
  <c r="C460" i="1"/>
  <c r="G623" i="1"/>
  <c r="H623" i="1"/>
  <c r="F648" i="4"/>
  <c r="C642" i="1"/>
  <c r="E308" i="4"/>
  <c r="F135" i="5"/>
  <c r="C1140" i="1"/>
  <c r="E535" i="4"/>
  <c r="D530" i="1"/>
  <c r="G116" i="1"/>
  <c r="H116" i="1"/>
  <c r="H1583" i="1"/>
  <c r="G1583" i="1"/>
  <c r="F177" i="5"/>
  <c r="C1181" i="1"/>
  <c r="H24" i="3"/>
  <c r="G346" i="9"/>
  <c r="E346" i="9" s="1"/>
  <c r="H33" i="3"/>
  <c r="C1538" i="1"/>
  <c r="D299" i="4"/>
  <c r="H18" i="3"/>
  <c r="C148" i="1"/>
  <c r="F35" i="6"/>
  <c r="H28" i="3"/>
  <c r="C1431" i="1"/>
  <c r="F274" i="5"/>
  <c r="D251" i="5"/>
  <c r="D176" i="5" s="1"/>
  <c r="C1278" i="1"/>
  <c r="F647" i="4"/>
  <c r="C641" i="1"/>
  <c r="G233" i="1"/>
  <c r="H233" i="1"/>
  <c r="F228" i="9"/>
  <c r="B228" i="9" s="1"/>
  <c r="E310" i="9"/>
  <c r="B310" i="9" s="1"/>
  <c r="E141" i="6"/>
  <c r="G348" i="9" s="1"/>
  <c r="E348" i="9" s="1"/>
  <c r="D141" i="6"/>
  <c r="I24" i="3"/>
  <c r="D1181" i="1"/>
  <c r="F12" i="5"/>
  <c r="D7" i="5"/>
  <c r="C1017" i="1"/>
  <c r="E152" i="4"/>
  <c r="F152" i="4" s="1"/>
  <c r="D160" i="1"/>
  <c r="F536" i="4"/>
  <c r="D535" i="4"/>
  <c r="C530" i="1"/>
  <c r="F373" i="4"/>
  <c r="C368" i="1"/>
  <c r="F262" i="4"/>
  <c r="C258" i="1"/>
  <c r="D430" i="4"/>
  <c r="D360" i="4"/>
  <c r="E6" i="4"/>
  <c r="F164" i="4"/>
  <c r="I1541" i="1"/>
  <c r="G579" i="1"/>
  <c r="H579" i="1"/>
  <c r="K1481" i="9"/>
  <c r="G344" i="9"/>
  <c r="E344" i="9" s="1"/>
  <c r="B344" i="9" s="1"/>
  <c r="I39" i="3"/>
  <c r="C1621" i="1"/>
  <c r="F571" i="4"/>
  <c r="C565" i="1"/>
  <c r="E180" i="9"/>
  <c r="B180" i="9" s="1"/>
  <c r="F202" i="4"/>
  <c r="C198" i="1"/>
  <c r="E639" i="4"/>
  <c r="D633" i="1" s="1"/>
  <c r="D424" i="1"/>
  <c r="F230" i="4"/>
  <c r="C226" i="1"/>
  <c r="F134" i="4"/>
  <c r="C130" i="1"/>
  <c r="E309" i="9"/>
  <c r="B309" i="9" s="1"/>
  <c r="D6" i="4"/>
  <c r="F7" i="4"/>
  <c r="C3" i="1"/>
  <c r="E315" i="9"/>
  <c r="B315" i="9" s="1"/>
  <c r="E7" i="5"/>
  <c r="D1017" i="1"/>
  <c r="F82" i="4"/>
  <c r="C78" i="1"/>
  <c r="F89" i="6"/>
  <c r="C1485" i="1"/>
  <c r="F321" i="4"/>
  <c r="C316" i="1"/>
  <c r="I1546" i="1"/>
  <c r="F49" i="4"/>
  <c r="C45" i="1"/>
  <c r="G575" i="1"/>
  <c r="H575" i="1"/>
  <c r="B343" i="9"/>
  <c r="E176" i="5" l="1"/>
  <c r="D1180" i="1" s="1"/>
  <c r="I25" i="3"/>
  <c r="E342" i="9"/>
  <c r="G149" i="1"/>
  <c r="G258" i="1"/>
  <c r="H258" i="1"/>
  <c r="G530" i="1"/>
  <c r="H530" i="1"/>
  <c r="B24" i="9"/>
  <c r="E347" i="9"/>
  <c r="B348" i="9"/>
  <c r="B346" i="9"/>
  <c r="E345" i="9"/>
  <c r="I10" i="3" s="1"/>
  <c r="F69" i="5"/>
  <c r="H23" i="3"/>
  <c r="C1074" i="1"/>
  <c r="G1485" i="1"/>
  <c r="H1485" i="1"/>
  <c r="G3" i="1"/>
  <c r="H3" i="1"/>
  <c r="E422" i="4"/>
  <c r="I17" i="3"/>
  <c r="D2" i="1"/>
  <c r="D640" i="4"/>
  <c r="F535" i="4"/>
  <c r="C529" i="1"/>
  <c r="G1017" i="1"/>
  <c r="H1017" i="1"/>
  <c r="G1152" i="1"/>
  <c r="H1152" i="1"/>
  <c r="G578" i="1"/>
  <c r="H578" i="1"/>
  <c r="G269" i="1"/>
  <c r="H269" i="1"/>
  <c r="E6" i="5"/>
  <c r="I22" i="3"/>
  <c r="D1012" i="1"/>
  <c r="G130" i="1"/>
  <c r="H130" i="1"/>
  <c r="D418" i="4"/>
  <c r="F360" i="4"/>
  <c r="C355" i="1"/>
  <c r="G368" i="1"/>
  <c r="H368" i="1"/>
  <c r="F7" i="5"/>
  <c r="D6" i="5"/>
  <c r="H22" i="3"/>
  <c r="C1012" i="1"/>
  <c r="G641" i="1"/>
  <c r="H641" i="1"/>
  <c r="H1538" i="1"/>
  <c r="G1538" i="1"/>
  <c r="G1181" i="1"/>
  <c r="H1181" i="1"/>
  <c r="E640" i="4"/>
  <c r="D634" i="1" s="1"/>
  <c r="D529" i="1"/>
  <c r="G642" i="1"/>
  <c r="H642" i="1"/>
  <c r="G460" i="1"/>
  <c r="H460" i="1"/>
  <c r="G45" i="1"/>
  <c r="H45" i="1"/>
  <c r="G226" i="1"/>
  <c r="H226" i="1"/>
  <c r="G198" i="1"/>
  <c r="H198" i="1"/>
  <c r="E299" i="4"/>
  <c r="E300" i="4" s="1"/>
  <c r="D296" i="1" s="1"/>
  <c r="I18" i="3"/>
  <c r="D148" i="1"/>
  <c r="G148" i="1" s="1"/>
  <c r="G1278" i="1"/>
  <c r="H1278" i="1"/>
  <c r="C1180" i="1"/>
  <c r="H1621" i="1"/>
  <c r="G1621" i="1"/>
  <c r="H11" i="3"/>
  <c r="I31" i="3"/>
  <c r="D1537" i="1"/>
  <c r="H9" i="3" s="1"/>
  <c r="F251" i="5"/>
  <c r="H25" i="3"/>
  <c r="C1255" i="1"/>
  <c r="D423" i="4"/>
  <c r="D301" i="4"/>
  <c r="C295" i="1"/>
  <c r="E417" i="4"/>
  <c r="D412" i="1" s="1"/>
  <c r="D303" i="1"/>
  <c r="G303" i="1" s="1"/>
  <c r="E418" i="4"/>
  <c r="D413" i="1" s="1"/>
  <c r="G316" i="1"/>
  <c r="H316" i="1"/>
  <c r="G78" i="1"/>
  <c r="H78" i="1"/>
  <c r="D300" i="4"/>
  <c r="F6" i="4"/>
  <c r="D422" i="4"/>
  <c r="H17" i="3"/>
  <c r="C2" i="1"/>
  <c r="G565" i="1"/>
  <c r="H565" i="1"/>
  <c r="F430" i="4"/>
  <c r="D639" i="4"/>
  <c r="C424" i="1"/>
  <c r="G160" i="1"/>
  <c r="H160" i="1"/>
  <c r="F141" i="6"/>
  <c r="C1537" i="1"/>
  <c r="H31" i="3"/>
  <c r="G1431" i="1"/>
  <c r="H1431" i="1"/>
  <c r="G1140" i="1"/>
  <c r="H1140" i="1"/>
  <c r="G1093" i="1"/>
  <c r="H1093" i="1"/>
  <c r="G591" i="1"/>
  <c r="H591" i="1"/>
  <c r="D417" i="4"/>
  <c r="F176" i="5" l="1"/>
  <c r="H148" i="1"/>
  <c r="F299" i="4"/>
  <c r="K3" i="9"/>
  <c r="I9" i="3"/>
  <c r="F639" i="4"/>
  <c r="C633" i="1"/>
  <c r="F418" i="4"/>
  <c r="C413" i="1"/>
  <c r="G529" i="1"/>
  <c r="H529" i="1"/>
  <c r="G1255" i="1"/>
  <c r="H1255" i="1"/>
  <c r="G1180" i="1"/>
  <c r="H1180" i="1"/>
  <c r="H299" i="9"/>
  <c r="D1011" i="1"/>
  <c r="E643" i="4"/>
  <c r="D417" i="1"/>
  <c r="F300" i="4"/>
  <c r="C296" i="1"/>
  <c r="G20" i="9"/>
  <c r="D644" i="4"/>
  <c r="D425" i="4"/>
  <c r="C418" i="1"/>
  <c r="G1012" i="1"/>
  <c r="H1012" i="1"/>
  <c r="D424" i="4"/>
  <c r="F422" i="4"/>
  <c r="D643" i="4"/>
  <c r="C417" i="1"/>
  <c r="N3" i="9"/>
  <c r="I11" i="3"/>
  <c r="G306" i="9"/>
  <c r="E306" i="9" s="1"/>
  <c r="B306" i="9" s="1"/>
  <c r="G299" i="9"/>
  <c r="F6" i="5"/>
  <c r="C1011" i="1"/>
  <c r="G355" i="1"/>
  <c r="H355" i="1"/>
  <c r="H303" i="1"/>
  <c r="F640" i="4"/>
  <c r="C634" i="1"/>
  <c r="F417" i="4"/>
  <c r="C412" i="1"/>
  <c r="G2" i="1"/>
  <c r="H2" i="1"/>
  <c r="H1537" i="1"/>
  <c r="G1537" i="1"/>
  <c r="G424" i="1"/>
  <c r="H424" i="1"/>
  <c r="F301" i="4"/>
  <c r="C297" i="1"/>
  <c r="E301" i="4"/>
  <c r="D297" i="1" s="1"/>
  <c r="E423" i="4"/>
  <c r="E424" i="4" s="1"/>
  <c r="D419" i="1" s="1"/>
  <c r="D295" i="1"/>
  <c r="G295" i="1" s="1"/>
  <c r="G1074" i="1"/>
  <c r="H1074" i="1"/>
  <c r="E299" i="9" l="1"/>
  <c r="D645" i="4"/>
  <c r="F643" i="4"/>
  <c r="C637" i="1"/>
  <c r="D646" i="4"/>
  <c r="C638" i="1"/>
  <c r="G634" i="1"/>
  <c r="H634" i="1"/>
  <c r="G297" i="1"/>
  <c r="H297" i="1"/>
  <c r="D637" i="1"/>
  <c r="H295" i="1"/>
  <c r="G413" i="1"/>
  <c r="H413" i="1"/>
  <c r="G1011" i="1"/>
  <c r="H8" i="3"/>
  <c r="H1011" i="1"/>
  <c r="G412" i="1"/>
  <c r="H412" i="1"/>
  <c r="F424" i="4"/>
  <c r="C419" i="1"/>
  <c r="F423" i="4"/>
  <c r="G296" i="1"/>
  <c r="H296" i="1"/>
  <c r="E425" i="4"/>
  <c r="D420" i="1" s="1"/>
  <c r="D418" i="1"/>
  <c r="G418" i="1" s="1"/>
  <c r="E644" i="4"/>
  <c r="H20" i="9"/>
  <c r="E20" i="9" s="1"/>
  <c r="B20" i="9" s="1"/>
  <c r="B299" i="9"/>
  <c r="G417" i="1"/>
  <c r="H417" i="1"/>
  <c r="F425" i="4"/>
  <c r="C420" i="1"/>
  <c r="G633" i="1"/>
  <c r="H633" i="1"/>
  <c r="H418" i="1" l="1"/>
  <c r="M3" i="9"/>
  <c r="F646" i="4"/>
  <c r="D650" i="4"/>
  <c r="C640" i="1"/>
  <c r="E646" i="4"/>
  <c r="D638" i="1"/>
  <c r="H638" i="1" s="1"/>
  <c r="G637" i="1"/>
  <c r="H637" i="1"/>
  <c r="E645" i="4"/>
  <c r="G638" i="1"/>
  <c r="G420" i="1"/>
  <c r="H420" i="1"/>
  <c r="G419" i="1"/>
  <c r="H419" i="1"/>
  <c r="F644" i="4"/>
  <c r="D649" i="4"/>
  <c r="F645" i="4"/>
  <c r="C639" i="1"/>
  <c r="F650" i="4" l="1"/>
  <c r="H20" i="3"/>
  <c r="C644" i="1"/>
  <c r="H19" i="3"/>
  <c r="C643" i="1"/>
  <c r="E649" i="4"/>
  <c r="D639" i="1"/>
  <c r="H639" i="1" s="1"/>
  <c r="E650" i="4"/>
  <c r="D640" i="1"/>
  <c r="G640" i="1" s="1"/>
  <c r="H640" i="1"/>
  <c r="H334" i="9"/>
  <c r="G334" i="9"/>
  <c r="E334" i="9" l="1"/>
  <c r="B334" i="9" s="1"/>
  <c r="G297" i="9"/>
  <c r="E297" i="9" s="1"/>
  <c r="B297" i="9" s="1"/>
  <c r="F649" i="4"/>
  <c r="G639" i="1"/>
  <c r="I19" i="3"/>
  <c r="D643" i="1"/>
  <c r="I20" i="3"/>
  <c r="D644" i="1"/>
  <c r="G644" i="1" s="1"/>
  <c r="E298" i="9" l="1"/>
  <c r="I8" i="3" s="1"/>
  <c r="H7" i="3"/>
  <c r="J3" i="9" s="1"/>
  <c r="H644" i="1"/>
  <c r="H643" i="1"/>
  <c r="G643" i="1"/>
  <c r="L293" i="9" l="1"/>
  <c r="F293" i="9" s="1"/>
  <c r="H295" i="9"/>
  <c r="G295" i="9"/>
  <c r="H18" i="9"/>
  <c r="G18" i="9"/>
  <c r="G22" i="9"/>
  <c r="G21" i="9"/>
  <c r="H17" i="9"/>
  <c r="M16" i="9"/>
  <c r="L15" i="9"/>
  <c r="K13" i="9"/>
  <c r="I11" i="9"/>
  <c r="J10" i="9"/>
  <c r="K9" i="9"/>
  <c r="I7" i="9"/>
  <c r="J6" i="9"/>
  <c r="K5" i="9"/>
  <c r="I13" i="9"/>
  <c r="K10" i="9"/>
  <c r="G16" i="9"/>
  <c r="H21" i="9"/>
  <c r="I9" i="9"/>
  <c r="H16" i="9"/>
  <c r="J5" i="9"/>
  <c r="L16" i="9"/>
  <c r="F16" i="9" s="1"/>
  <c r="M15" i="9"/>
  <c r="J8" i="9"/>
  <c r="J9" i="9"/>
  <c r="H15" i="9"/>
  <c r="G17" i="9"/>
  <c r="K6" i="9"/>
  <c r="J11" i="9"/>
  <c r="I17" i="9"/>
  <c r="H22" i="9"/>
  <c r="I5" i="9"/>
  <c r="K11" i="9"/>
  <c r="J17" i="9"/>
  <c r="I6" i="9"/>
  <c r="K12" i="9"/>
  <c r="K8" i="9"/>
  <c r="J13" i="9"/>
  <c r="G15" i="9"/>
  <c r="J7" i="9"/>
  <c r="I12" i="9"/>
  <c r="K7" i="9"/>
  <c r="J12" i="9"/>
  <c r="I8" i="9"/>
  <c r="E15" i="9" l="1"/>
  <c r="E295" i="9"/>
  <c r="B295" i="9" s="1"/>
  <c r="E12" i="9"/>
  <c r="B12" i="9" s="1"/>
  <c r="E16" i="9"/>
  <c r="B16" i="9" s="1"/>
  <c r="E8" i="9"/>
  <c r="B8" i="9" s="1"/>
  <c r="E5" i="9"/>
  <c r="E7" i="9"/>
  <c r="B7" i="9" s="1"/>
  <c r="E21" i="9"/>
  <c r="B21" i="9" s="1"/>
  <c r="E11" i="9"/>
  <c r="B11" i="9" s="1"/>
  <c r="E6" i="9"/>
  <c r="B6" i="9" s="1"/>
  <c r="E17" i="9"/>
  <c r="B17" i="9" s="1"/>
  <c r="E9" i="9"/>
  <c r="B9" i="9" s="1"/>
  <c r="E13" i="9"/>
  <c r="B13" i="9" s="1"/>
  <c r="F15" i="9"/>
  <c r="F14" i="9" s="1"/>
  <c r="E22" i="9"/>
  <c r="B22" i="9" s="1"/>
  <c r="E10" i="9"/>
  <c r="B10" i="9" s="1"/>
  <c r="E18" i="9"/>
  <c r="B18" i="9" s="1"/>
  <c r="B293" i="9"/>
  <c r="F23" i="9"/>
  <c r="E23" i="9" l="1"/>
  <c r="I7" i="3" s="1"/>
  <c r="B15" i="9"/>
  <c r="E4" i="9"/>
  <c r="B5" i="9"/>
  <c r="F3" i="9"/>
  <c r="E14" i="9"/>
  <c r="I13" i="3" s="1"/>
  <c r="E3" i="9" l="1"/>
</calcChain>
</file>

<file path=xl/sharedStrings.xml><?xml version="1.0" encoding="utf-8"?>
<sst xmlns="http://schemas.openxmlformats.org/spreadsheetml/2006/main" count="4733" uniqueCount="3657">
  <si>
    <t>Obveznik:</t>
  </si>
  <si>
    <t>48398 - KULTURNI I MULTIMEDIJSKI CENTAR BJELOVAR, javna ustanova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</si>
  <si>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</si>
  <si>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</si>
  <si>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</si>
  <si>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</si>
  <si>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</si>
  <si>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</si>
  <si>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</si>
  <si>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</si>
  <si>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</si>
  <si>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</si>
  <si>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</si>
  <si>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</si>
  <si>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</si>
  <si>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</si>
  <si>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</si>
  <si>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</si>
  <si>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</si>
  <si>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</si>
  <si>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</si>
  <si>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</si>
  <si>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</si>
  <si>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</si>
  <si>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</si>
  <si>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</si>
  <si>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</si>
  <si>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</si>
  <si>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</si>
  <si>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</si>
  <si>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</si>
  <si>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</si>
  <si>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</si>
  <si>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</si>
  <si>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</si>
  <si>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</si>
  <si>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</si>
  <si>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</si>
  <si>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</si>
  <si>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</si>
  <si>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</si>
  <si>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</si>
  <si>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</si>
  <si>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</si>
  <si>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</si>
  <si>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</si>
  <si>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</si>
  <si>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</si>
  <si>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</si>
  <si>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</si>
  <si>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</si>
  <si>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</si>
  <si>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</si>
  <si>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</si>
  <si>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</si>
  <si>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</si>
  <si>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</si>
  <si>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</si>
  <si>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</si>
  <si>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</si>
  <si>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</si>
  <si>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</si>
  <si>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</si>
  <si>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</si>
  <si>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</si>
  <si>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</si>
  <si>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</si>
  <si>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</si>
  <si>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</si>
  <si>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</si>
  <si>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</si>
  <si>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</si>
  <si>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</si>
  <si>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</si>
  <si>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</si>
  <si>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</si>
  <si>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</si>
  <si>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</si>
  <si>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</si>
  <si>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</si>
  <si>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</si>
  <si>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</si>
  <si>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</si>
  <si>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</si>
  <si>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</si>
  <si>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</si>
  <si>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</si>
  <si>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</si>
  <si>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</si>
  <si>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</si>
  <si>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</si>
  <si>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</si>
  <si>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</si>
  <si>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</si>
  <si>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</si>
  <si>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</si>
  <si>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</si>
  <si>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</si>
  <si>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</si>
  <si>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</si>
  <si>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</si>
  <si>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</si>
  <si>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</si>
  <si>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</si>
  <si>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</si>
  <si>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</si>
  <si>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</si>
  <si>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</si>
  <si>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</si>
  <si>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</si>
  <si>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</si>
  <si>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</si>
  <si>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</si>
  <si>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</si>
  <si>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</si>
  <si>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</si>
  <si>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</si>
  <si>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</si>
  <si>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</si>
  <si>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</si>
  <si>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</si>
  <si>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</si>
  <si>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</si>
  <si>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</si>
  <si>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</si>
  <si>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</si>
  <si>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</si>
  <si>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</si>
  <si>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</si>
  <si>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</si>
  <si>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</si>
  <si>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</si>
  <si>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</si>
  <si>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</si>
  <si>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</si>
  <si>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</si>
  <si>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</si>
  <si>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</si>
  <si>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</si>
  <si>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</si>
  <si>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</si>
  <si>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</si>
  <si>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</si>
  <si>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</si>
  <si>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</si>
  <si>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</si>
  <si>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</si>
  <si>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</si>
  <si>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</si>
  <si>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</si>
  <si>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</si>
  <si>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</si>
  <si>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</si>
  <si>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</si>
  <si>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</si>
  <si>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</si>
  <si>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</si>
  <si>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</si>
  <si>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</si>
  <si>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</si>
  <si>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</si>
  <si>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</si>
  <si>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</si>
  <si>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</si>
  <si>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</si>
  <si>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</si>
  <si>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</si>
  <si>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</si>
  <si>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</si>
  <si>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</si>
  <si>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</si>
  <si>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</si>
  <si>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</si>
  <si>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</si>
  <si>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</si>
  <si>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</si>
  <si>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</si>
  <si>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</si>
  <si>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</si>
  <si>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</si>
  <si>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</si>
  <si>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</si>
  <si>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</si>
  <si>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</si>
  <si>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</si>
  <si>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</si>
  <si>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</si>
  <si>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</si>
  <si>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</si>
  <si>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</si>
  <si>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</si>
  <si>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</si>
  <si>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</si>
  <si>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</si>
  <si>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</si>
  <si>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</si>
  <si>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</si>
  <si>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</si>
  <si>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</si>
  <si>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</si>
  <si>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</si>
  <si>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</si>
  <si>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</si>
  <si>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</si>
  <si>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</si>
  <si>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</si>
  <si>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</si>
  <si>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</si>
  <si>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</si>
  <si>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</si>
  <si>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</si>
  <si>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</si>
  <si>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</si>
  <si>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</si>
  <si>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</si>
  <si>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</si>
  <si>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</si>
  <si>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</si>
  <si>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</si>
  <si>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</si>
  <si>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</si>
  <si>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</si>
  <si>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</si>
  <si>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</si>
  <si>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</si>
  <si>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</si>
  <si>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</si>
  <si>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</si>
  <si>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</si>
  <si>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</si>
  <si>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</si>
  <si>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</si>
  <si>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</si>
  <si>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</si>
  <si>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</si>
  <si>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</si>
  <si>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</si>
  <si>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</si>
  <si>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</si>
  <si>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</si>
  <si>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</si>
  <si>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</si>
  <si>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</si>
  <si>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</si>
  <si>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</si>
  <si>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</si>
  <si>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</si>
  <si>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</si>
  <si>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</si>
  <si>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</si>
  <si>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</si>
  <si>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</si>
  <si>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</si>
  <si>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</si>
  <si>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</si>
  <si>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</si>
  <si>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</si>
  <si>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</si>
  <si>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</si>
  <si>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</si>
  <si>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</si>
  <si>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</si>
  <si>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</si>
  <si>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</si>
  <si>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</si>
  <si>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</si>
  <si>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</si>
  <si>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</si>
  <si>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</si>
  <si>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</si>
  <si>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</si>
  <si>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</si>
  <si>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</si>
  <si>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</si>
  <si>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</si>
  <si>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</si>
  <si>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</si>
  <si>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</si>
  <si>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</si>
  <si>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</si>
  <si>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</si>
  <si>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</si>
  <si>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</si>
  <si>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</si>
  <si>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</si>
  <si>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</si>
  <si>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</si>
  <si>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</si>
  <si>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</si>
  <si>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</si>
  <si>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</si>
  <si>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</si>
  <si>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</si>
  <si>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</si>
  <si>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</si>
  <si>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</si>
  <si>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</si>
  <si>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</si>
  <si>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</si>
  <si>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</si>
  <si>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</si>
  <si>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</si>
  <si>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</si>
  <si>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</si>
  <si>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</si>
  <si>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</si>
  <si>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</si>
  <si>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</si>
  <si>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</si>
  <si>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</si>
  <si>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</si>
  <si>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</si>
  <si>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</si>
  <si>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</si>
  <si>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</si>
  <si>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</si>
  <si>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</si>
  <si>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</si>
  <si>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</si>
  <si>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</si>
  <si>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</si>
  <si>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</si>
  <si>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</si>
  <si>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</si>
  <si>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</si>
  <si>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</si>
  <si>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</si>
  <si>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</si>
  <si>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</si>
  <si>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</si>
  <si>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</si>
  <si>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</si>
  <si>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</si>
  <si>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</si>
  <si>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</si>
  <si>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</si>
  <si>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</si>
  <si>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</si>
  <si>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</si>
  <si>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</si>
  <si>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</si>
  <si>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</si>
  <si>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</si>
  <si>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</si>
  <si>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</si>
  <si>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</si>
  <si>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</si>
  <si>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</si>
  <si>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</si>
  <si>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</si>
  <si>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</si>
  <si>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</si>
  <si>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</si>
  <si>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</si>
  <si>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</si>
  <si>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</si>
  <si>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</si>
  <si>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</si>
  <si>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</si>
  <si>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</si>
  <si>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</si>
  <si>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</si>
  <si>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</si>
  <si>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</si>
  <si>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</si>
  <si>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</si>
  <si>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</si>
  <si>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</si>
  <si>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</si>
  <si>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</si>
  <si>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</si>
  <si>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</si>
  <si>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</si>
  <si>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</si>
  <si>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</si>
  <si>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</si>
  <si>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</si>
  <si>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</si>
  <si>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</si>
  <si>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</si>
  <si>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</si>
  <si>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</si>
  <si>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</si>
  <si>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</si>
  <si>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</si>
  <si>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</si>
  <si>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</si>
  <si>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</si>
  <si>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</si>
  <si>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</si>
  <si>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</si>
  <si>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</si>
  <si>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</si>
  <si>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</si>
  <si>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</si>
  <si>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</si>
  <si>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</si>
  <si>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</si>
  <si>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</si>
  <si>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</si>
  <si>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</si>
  <si>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</si>
  <si>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</si>
  <si>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</si>
  <si>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</si>
  <si>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</si>
  <si>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</si>
  <si>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</si>
  <si>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</si>
  <si>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</si>
  <si>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</si>
  <si>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</si>
  <si>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</si>
  <si>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</si>
  <si>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</si>
  <si>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</si>
  <si>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</si>
  <si>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</si>
  <si>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</si>
  <si>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</si>
  <si>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</si>
  <si>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</si>
  <si>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</si>
  <si>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</si>
  <si>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</si>
  <si>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</si>
  <si>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</si>
  <si>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</si>
  <si>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</si>
  <si>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</si>
  <si>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</si>
  <si>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</si>
  <si>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</si>
  <si>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</si>
  <si>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</si>
  <si>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</si>
  <si>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</si>
  <si>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</si>
  <si>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</si>
  <si>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</si>
  <si>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</si>
  <si>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</si>
  <si>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</si>
  <si>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</si>
  <si>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</si>
  <si>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</si>
  <si>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</si>
  <si>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</si>
  <si>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</si>
  <si>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</si>
  <si>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</si>
  <si>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</si>
  <si>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</si>
  <si>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</si>
  <si>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</si>
  <si>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</si>
  <si>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</si>
  <si>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</si>
  <si>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</si>
  <si>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</si>
  <si>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</si>
  <si>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</si>
  <si>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</si>
  <si>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</si>
  <si>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</si>
  <si>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</si>
  <si>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</si>
  <si>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</si>
  <si>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</si>
  <si>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</si>
  <si>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</si>
  <si>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</si>
  <si>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</si>
  <si>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</si>
  <si>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</si>
  <si>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</si>
  <si>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</si>
  <si>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</si>
  <si>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</si>
  <si>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</si>
  <si>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</si>
  <si>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</si>
  <si>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</si>
  <si>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</si>
  <si>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</si>
  <si>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</si>
  <si>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</si>
  <si>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</si>
  <si>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</si>
  <si>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</si>
  <si>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</si>
  <si>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</si>
  <si>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</si>
  <si>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</si>
  <si>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</si>
  <si>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</si>
  <si>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</si>
  <si>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</si>
  <si>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</si>
  <si>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</si>
  <si>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</si>
  <si>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</si>
  <si>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</si>
  <si>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</si>
  <si>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</si>
  <si>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</si>
  <si>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</si>
  <si>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</si>
  <si>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</si>
  <si>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</si>
  <si>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</si>
  <si>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</si>
  <si>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</si>
  <si>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</si>
  <si>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</si>
  <si>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</si>
  <si>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</si>
  <si>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</si>
  <si>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</si>
  <si>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</si>
  <si>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</si>
  <si>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</si>
  <si>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</si>
  <si>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</si>
  <si>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</si>
  <si>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</si>
  <si>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</si>
  <si>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</si>
  <si>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</si>
  <si>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</si>
  <si>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</si>
  <si>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</si>
  <si>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</si>
  <si>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</si>
  <si>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</si>
  <si>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</si>
  <si>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</si>
  <si>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</si>
  <si>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</si>
  <si>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</si>
  <si>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</si>
  <si>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</si>
  <si>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</si>
  <si>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</si>
  <si>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</si>
  <si>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</si>
  <si>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</si>
  <si>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</si>
  <si>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</si>
  <si>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</si>
  <si>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</si>
  <si>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</si>
  <si>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</si>
  <si>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</si>
  <si>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</si>
  <si>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</si>
  <si>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</si>
  <si>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</si>
  <si>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</si>
  <si>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</si>
  <si>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</si>
  <si>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</si>
  <si>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</si>
  <si>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</si>
  <si>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</si>
  <si>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</si>
  <si>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</si>
  <si>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</si>
  <si>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</si>
  <si>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</si>
  <si>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</si>
  <si>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</si>
  <si>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</si>
  <si>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</si>
  <si>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</si>
  <si>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</si>
  <si>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</si>
  <si>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</si>
  <si>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</si>
  <si>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</si>
  <si>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</si>
  <si>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</si>
  <si>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</si>
  <si>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</si>
  <si>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</si>
  <si>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</si>
  <si>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</si>
  <si>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</si>
  <si>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</si>
  <si>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</si>
  <si>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</si>
  <si>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</si>
  <si>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</si>
  <si>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</si>
  <si>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</si>
  <si>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</si>
  <si>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</si>
  <si>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</si>
  <si>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</si>
  <si>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</si>
  <si>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</si>
  <si>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</si>
  <si>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</si>
  <si>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</si>
  <si>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</si>
  <si>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</si>
  <si>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</si>
  <si>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</si>
  <si>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</si>
  <si>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</si>
  <si>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</si>
  <si>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</si>
  <si>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</si>
  <si>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</si>
  <si>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</si>
  <si>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</si>
  <si>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</si>
  <si>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</si>
  <si>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</si>
  <si>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</si>
  <si>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</si>
  <si>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</si>
  <si>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</si>
  <si>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</si>
  <si>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</si>
  <si>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</si>
  <si>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</si>
  <si>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</si>
  <si>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</si>
  <si>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</si>
  <si>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</si>
  <si>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</si>
  <si>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</si>
  <si>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</si>
  <si>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</si>
  <si>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</si>
  <si>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</si>
  <si>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</si>
  <si>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</si>
  <si>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</si>
  <si>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</si>
  <si>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</si>
  <si>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</si>
  <si>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</si>
  <si>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</si>
  <si>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</si>
  <si>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</si>
  <si>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</si>
  <si>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</si>
  <si>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</si>
  <si>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</si>
  <si>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</si>
  <si>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</si>
  <si>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</si>
  <si>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</si>
  <si>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</si>
  <si>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</si>
  <si>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</si>
  <si>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</si>
  <si>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</si>
  <si>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</si>
  <si>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</si>
  <si>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</si>
  <si>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</si>
  <si>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</si>
  <si>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</si>
  <si>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</si>
  <si>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</si>
  <si>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</si>
  <si>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</si>
  <si>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</si>
  <si>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</si>
  <si>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</si>
  <si>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</si>
  <si>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</si>
  <si>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</si>
  <si>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</si>
  <si>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</si>
  <si>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</si>
  <si>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</si>
  <si>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</si>
  <si>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</si>
  <si>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</si>
  <si>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</si>
  <si>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</si>
  <si>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</si>
  <si>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</si>
  <si>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</si>
  <si>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</si>
  <si>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</si>
  <si>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</si>
  <si>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</si>
  <si>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</si>
  <si>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</si>
  <si>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</si>
  <si>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</si>
  <si>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</si>
  <si>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</si>
  <si>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</si>
  <si>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</si>
  <si>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</si>
  <si>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</si>
  <si>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</si>
  <si>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</si>
  <si>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</si>
  <si>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</si>
  <si>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</si>
  <si>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</si>
  <si>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</si>
  <si>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</si>
  <si>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</si>
  <si>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</si>
  <si>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</si>
  <si>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</si>
  <si>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</si>
  <si>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</si>
  <si>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</si>
  <si>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</si>
  <si>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</si>
  <si>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</si>
  <si>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</si>
  <si>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</si>
  <si>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</si>
  <si>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</si>
  <si>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</si>
  <si>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</si>
  <si>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</si>
  <si>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</si>
  <si>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</si>
  <si>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</si>
  <si>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</si>
  <si>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</si>
  <si>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</si>
  <si>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</si>
  <si>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</si>
  <si>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</si>
  <si>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</si>
  <si>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</si>
  <si>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</si>
  <si>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</si>
  <si>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</si>
  <si>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</si>
  <si>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</si>
  <si>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</si>
  <si>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</si>
  <si>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</si>
  <si>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</si>
  <si>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</si>
  <si>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</si>
  <si>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</si>
  <si>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</si>
  <si>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</si>
  <si>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</si>
  <si>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</si>
  <si>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</si>
  <si>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</si>
  <si>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</si>
  <si>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</si>
  <si>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</si>
  <si>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</si>
  <si>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</si>
  <si>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</si>
  <si>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</si>
  <si>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</si>
  <si>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</si>
  <si>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</si>
  <si>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</si>
  <si>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</si>
  <si>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</si>
  <si>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</si>
  <si>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</si>
  <si>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</si>
  <si>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</si>
  <si>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</si>
  <si>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</si>
  <si>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</si>
  <si>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</si>
  <si>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</si>
  <si>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</si>
  <si>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</si>
  <si>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</si>
  <si>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</si>
  <si>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</si>
  <si>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</si>
  <si>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</si>
  <si>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</si>
  <si>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</si>
  <si>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</si>
  <si>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</si>
  <si>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</si>
  <si>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</si>
  <si>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</si>
  <si>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</si>
  <si>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</si>
  <si>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</si>
  <si>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</si>
  <si>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</si>
  <si>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</si>
  <si>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</si>
  <si>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</si>
  <si>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</si>
  <si>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</si>
  <si>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</si>
  <si>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</si>
  <si>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</si>
  <si>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</si>
  <si>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</si>
  <si>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</si>
  <si>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</si>
  <si>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</si>
  <si>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</si>
  <si>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</si>
  <si>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</si>
  <si>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</si>
  <si>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</si>
  <si>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</si>
  <si>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</si>
  <si>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</si>
  <si>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</si>
  <si>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</si>
  <si>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</si>
  <si>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</si>
  <si>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</si>
  <si>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</si>
  <si>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</si>
  <si>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</si>
  <si>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</si>
  <si>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</si>
  <si>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</si>
  <si>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</si>
  <si>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</si>
  <si>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</si>
  <si>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</si>
  <si>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</si>
  <si>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</si>
  <si>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</si>
  <si>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</si>
  <si>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</si>
  <si>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</si>
  <si>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</si>
  <si>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</si>
  <si>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</si>
  <si>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</si>
  <si>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</si>
  <si>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</si>
  <si>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</si>
  <si>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</si>
  <si>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</si>
  <si>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</si>
  <si>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</si>
  <si>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</si>
  <si>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</si>
  <si>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</si>
  <si>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</si>
  <si>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</si>
  <si>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</si>
  <si>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</si>
  <si>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</si>
  <si>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</si>
  <si>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</si>
  <si>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</si>
  <si>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</si>
  <si>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</si>
  <si>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</si>
  <si>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</si>
  <si>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</si>
  <si>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</si>
  <si>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</si>
  <si>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</si>
  <si>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</si>
  <si>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</si>
  <si>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</si>
  <si>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</si>
  <si>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</si>
  <si>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</si>
  <si>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</si>
  <si>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</si>
  <si>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</si>
  <si>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</si>
  <si>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</si>
  <si>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</si>
  <si>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</si>
  <si>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</si>
  <si>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</si>
  <si>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</si>
  <si>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</si>
  <si>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</si>
  <si>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</si>
  <si>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</si>
  <si>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</si>
  <si>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</si>
  <si>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</si>
  <si>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</si>
  <si>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</si>
  <si>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</si>
  <si>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</si>
  <si>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</si>
  <si>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</si>
  <si>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</si>
  <si>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</si>
  <si>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</si>
  <si>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</si>
  <si>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</si>
  <si>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</si>
  <si>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</si>
  <si>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</si>
  <si>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</si>
  <si>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</si>
  <si>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</si>
  <si>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</si>
  <si>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</si>
  <si>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</si>
  <si>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</si>
  <si>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</si>
  <si>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</si>
  <si>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</si>
  <si>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</si>
  <si>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</si>
  <si>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</si>
  <si>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</si>
  <si>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</si>
  <si>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</si>
  <si>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</si>
  <si>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</si>
  <si>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</si>
  <si>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</si>
  <si>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</si>
  <si>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</si>
  <si>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</si>
  <si>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</si>
  <si>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</si>
  <si>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</si>
  <si>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</si>
  <si>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</si>
  <si>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</si>
  <si>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</si>
  <si>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</si>
  <si>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</si>
  <si>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</si>
  <si>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</si>
  <si>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</si>
  <si>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</si>
  <si>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</si>
  <si>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</si>
  <si>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</si>
  <si>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</si>
  <si>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</si>
  <si>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</si>
  <si>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</si>
  <si>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</si>
  <si>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</si>
  <si>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</si>
  <si>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</si>
  <si>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</si>
  <si>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</si>
  <si>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</si>
  <si>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</si>
  <si>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</si>
  <si>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</si>
  <si>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</si>
  <si>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</si>
  <si>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</si>
  <si>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</si>
  <si>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</si>
  <si>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</si>
  <si>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</si>
  <si>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</si>
  <si>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</si>
  <si>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</si>
  <si>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</si>
  <si>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</si>
  <si>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</si>
  <si>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</si>
  <si>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</si>
  <si>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</si>
  <si>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</si>
  <si>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</si>
  <si>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</si>
  <si>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</si>
  <si>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</si>
  <si>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</si>
  <si>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</si>
  <si>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</si>
  <si>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</si>
  <si>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</si>
  <si>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</si>
  <si>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</si>
  <si>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</si>
  <si>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</si>
  <si>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</si>
  <si>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</si>
  <si>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</si>
  <si>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</si>
  <si>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</si>
  <si>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</si>
  <si>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</si>
  <si>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</si>
  <si>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</si>
  <si>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</si>
  <si>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</si>
  <si>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</si>
  <si>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</si>
  <si>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</si>
  <si>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</si>
  <si>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</si>
  <si>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</si>
  <si>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</si>
  <si>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</si>
  <si>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</si>
  <si>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</si>
  <si>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</si>
  <si>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</si>
  <si>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</si>
  <si>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</si>
  <si>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</si>
  <si>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</si>
  <si>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</si>
  <si>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</si>
  <si>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</si>
  <si>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</si>
  <si>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</si>
  <si>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</si>
  <si>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</si>
  <si>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</si>
  <si>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</si>
  <si>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</si>
  <si>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</si>
  <si>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</si>
  <si>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</si>
  <si>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</si>
  <si>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</si>
  <si>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</si>
  <si>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</si>
  <si>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</si>
  <si>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</si>
  <si>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</si>
  <si>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</si>
  <si>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</si>
  <si>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</si>
  <si>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</si>
  <si>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</si>
  <si>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</si>
  <si>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</si>
  <si>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</si>
  <si>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</si>
  <si>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</si>
  <si>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</si>
  <si>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</si>
  <si>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</si>
  <si>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</si>
  <si>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</si>
  <si>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</si>
  <si>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</si>
  <si>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</si>
  <si>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</si>
  <si>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</si>
  <si>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</si>
  <si>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</si>
  <si>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</si>
  <si>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</si>
  <si>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</si>
  <si>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</si>
  <si>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</si>
  <si>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</si>
  <si>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</si>
  <si>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</si>
  <si>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</si>
  <si>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</si>
  <si>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</si>
  <si>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</si>
  <si>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</si>
  <si>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</si>
  <si>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</si>
  <si>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</si>
  <si>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</si>
  <si>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</si>
  <si>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</si>
  <si>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</si>
  <si>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</si>
  <si>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</si>
  <si>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</si>
  <si>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</si>
  <si>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</si>
  <si>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</si>
  <si>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</si>
  <si>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</si>
  <si>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</si>
  <si>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</si>
  <si>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</si>
  <si>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</si>
  <si>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</si>
  <si>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</si>
  <si>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</si>
  <si>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</si>
  <si>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</si>
  <si>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</si>
  <si>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</si>
  <si>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</si>
  <si>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</si>
  <si>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</si>
  <si>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</si>
  <si>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</si>
  <si>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</si>
  <si>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</si>
  <si>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</si>
  <si>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</si>
  <si>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</si>
  <si>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</si>
  <si>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</si>
  <si>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</si>
  <si>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</si>
  <si>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</si>
  <si>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</si>
  <si>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</si>
  <si>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</si>
  <si>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</si>
  <si>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</si>
  <si>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</si>
  <si>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</si>
  <si>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</si>
  <si>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</si>
  <si>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</si>
  <si>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</si>
  <si>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</si>
  <si>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</si>
  <si>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</si>
  <si>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</si>
  <si>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</si>
  <si>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</si>
  <si>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</si>
  <si>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</si>
  <si>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</si>
  <si>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</si>
  <si>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</si>
  <si>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</si>
  <si>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</si>
  <si>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</si>
  <si>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</si>
  <si>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</si>
  <si>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</si>
  <si>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</si>
  <si>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</si>
  <si>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</si>
  <si>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</si>
  <si>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</si>
  <si>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</si>
  <si>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</si>
  <si>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</si>
  <si>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</si>
  <si>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</si>
  <si>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</si>
  <si>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</si>
  <si>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</si>
  <si>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</si>
  <si>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</si>
  <si>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</si>
  <si>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</si>
  <si>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</si>
  <si>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</si>
  <si>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</si>
  <si>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</si>
  <si>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</si>
  <si>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</si>
  <si>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</si>
  <si>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</si>
  <si>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</si>
  <si>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</si>
  <si>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</si>
  <si>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</si>
  <si>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</si>
  <si>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</si>
  <si>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</si>
  <si>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</si>
  <si>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</si>
  <si>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</si>
  <si>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</si>
  <si>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</si>
  <si>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</si>
  <si>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</si>
  <si>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</si>
  <si>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</si>
  <si>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</si>
  <si>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</si>
  <si>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</si>
  <si>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</si>
  <si>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</si>
  <si>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</si>
  <si>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</si>
  <si>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</si>
  <si>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</si>
  <si>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</si>
  <si>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</si>
  <si>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</si>
  <si>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</si>
  <si>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</si>
  <si>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</si>
  <si>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</si>
  <si>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</si>
  <si>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</si>
  <si>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</si>
  <si>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</si>
  <si>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</si>
  <si>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</si>
  <si>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</si>
  <si>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</si>
  <si>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</si>
  <si>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</si>
  <si>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</si>
  <si>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</si>
  <si>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</si>
  <si>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</si>
  <si>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</si>
  <si>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</si>
  <si>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</si>
  <si>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</si>
  <si>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</si>
  <si>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</si>
  <si>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</si>
  <si>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</si>
  <si>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</si>
  <si>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</si>
  <si>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</si>
  <si>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</si>
  <si>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</si>
  <si>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</si>
  <si>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</si>
  <si>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</si>
  <si>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</si>
  <si>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</si>
  <si>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</si>
  <si>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</si>
  <si>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</si>
  <si>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</si>
  <si>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</si>
  <si>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</si>
  <si>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</si>
  <si>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</si>
  <si>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</si>
  <si>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</si>
  <si>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</si>
  <si>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</si>
  <si>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</si>
  <si>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</si>
  <si>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</si>
  <si>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</si>
  <si>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</si>
  <si>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</si>
  <si>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</si>
  <si>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</si>
  <si>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</si>
  <si>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</si>
  <si>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</si>
  <si>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</si>
  <si>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</si>
  <si>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</si>
  <si>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</si>
  <si>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</si>
  <si>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</si>
  <si>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</si>
  <si>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</si>
  <si>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</si>
  <si>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</si>
  <si>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</si>
  <si>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</si>
  <si>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</si>
  <si>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</si>
  <si>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</si>
  <si>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</si>
  <si>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</si>
  <si>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</si>
  <si>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</si>
  <si>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</si>
  <si>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</si>
  <si>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</si>
  <si>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</si>
  <si>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</si>
  <si>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</si>
  <si>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</si>
  <si>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</si>
  <si>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</si>
  <si>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</si>
  <si>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</si>
  <si>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</si>
  <si>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</si>
  <si>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</si>
  <si>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</si>
  <si>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</si>
  <si>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</si>
  <si>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</si>
  <si>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</si>
  <si>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</si>
  <si>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</si>
  <si>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</si>
  <si>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</si>
  <si>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</si>
  <si>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</si>
  <si>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</si>
  <si>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</si>
  <si>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</si>
  <si>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</si>
  <si>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</si>
  <si>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</si>
  <si>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</si>
  <si>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</si>
  <si>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</si>
  <si>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</si>
  <si>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</si>
  <si>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</si>
  <si>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</si>
  <si>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</si>
  <si>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</si>
  <si>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</si>
  <si>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</si>
  <si>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</si>
  <si>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</si>
  <si>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</si>
  <si>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</si>
  <si>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</si>
  <si>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</si>
  <si>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</si>
  <si>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</si>
  <si>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</si>
  <si>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</si>
  <si>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</si>
  <si>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</si>
  <si>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</si>
  <si>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</si>
  <si>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</si>
  <si>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</si>
  <si>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</si>
  <si>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</si>
  <si>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</si>
  <si>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</si>
  <si>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</si>
  <si>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</si>
  <si>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</si>
  <si>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</si>
  <si>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</si>
  <si>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</si>
  <si>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</si>
  <si>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</si>
  <si>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</si>
  <si>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</si>
  <si>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</si>
  <si>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</si>
  <si>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</si>
  <si>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</si>
  <si>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</si>
  <si>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</si>
  <si>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</si>
  <si>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</si>
  <si>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</si>
  <si>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</si>
  <si>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</si>
  <si>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</si>
  <si>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</si>
  <si>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</si>
  <si>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</si>
  <si>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</si>
  <si>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</si>
  <si>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</si>
  <si>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</si>
  <si>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</si>
  <si>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</si>
  <si>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</si>
  <si>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</si>
  <si>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</si>
  <si>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</si>
  <si>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</si>
  <si>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</si>
  <si>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</si>
  <si>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</si>
  <si>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</si>
  <si>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</si>
  <si>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</si>
  <si>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</si>
  <si>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</si>
  <si>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</si>
  <si>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</si>
  <si>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</si>
  <si>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</si>
  <si>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</si>
  <si>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</si>
  <si>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</si>
  <si>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</si>
  <si>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</si>
  <si>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</si>
  <si>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</si>
  <si>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</si>
  <si>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</si>
  <si>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</si>
  <si>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</si>
  <si>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</si>
  <si>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</si>
  <si>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</si>
  <si>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</si>
  <si>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</si>
  <si>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</si>
  <si>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</si>
  <si>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</si>
  <si>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</si>
  <si>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</si>
  <si>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</si>
  <si>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</si>
  <si>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</si>
  <si>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</si>
  <si>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</si>
  <si>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</si>
  <si>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</si>
  <si>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</si>
  <si>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</si>
  <si>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</si>
  <si>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</si>
  <si>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</si>
  <si>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</si>
  <si>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</si>
  <si>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</si>
  <si>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</si>
  <si>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</si>
  <si>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</si>
  <si>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</si>
  <si>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</si>
  <si>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</si>
  <si>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</si>
  <si>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</si>
  <si>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</si>
  <si>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</si>
  <si>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</si>
  <si>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</si>
  <si>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</si>
  <si>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</si>
  <si>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</si>
  <si>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</si>
  <si>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</si>
  <si>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</si>
  <si>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</si>
  <si>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</si>
  <si>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</si>
  <si>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</si>
  <si>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</si>
  <si>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</si>
  <si>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</si>
  <si>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</si>
  <si>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</si>
  <si>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</si>
  <si>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</si>
  <si>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</si>
  <si>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</si>
  <si>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</si>
  <si>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</si>
  <si>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</si>
  <si>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</si>
  <si>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</si>
  <si>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</si>
  <si>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</si>
  <si>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</si>
  <si>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</si>
  <si>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</si>
  <si>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</si>
  <si>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</si>
  <si>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</si>
  <si>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</si>
  <si>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</si>
  <si>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</si>
  <si>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</si>
  <si>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</si>
  <si>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</si>
  <si>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</si>
  <si>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</si>
  <si>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</si>
  <si>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</si>
  <si>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</si>
  <si>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</si>
  <si>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</si>
  <si>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</si>
  <si>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</si>
  <si>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</si>
  <si>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</si>
  <si>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</si>
  <si>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</si>
  <si>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</si>
  <si>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</si>
  <si>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</si>
  <si>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</si>
  <si>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</si>
  <si>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</si>
  <si>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</si>
  <si>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</si>
  <si>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</si>
  <si>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</si>
  <si>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</si>
  <si>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</si>
  <si>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</si>
  <si>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</si>
  <si>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</si>
  <si>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</si>
  <si>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</si>
  <si>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</si>
  <si>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</si>
  <si>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</si>
  <si>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</si>
  <si>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</si>
  <si>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</si>
  <si>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</si>
  <si>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</si>
  <si>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</si>
  <si>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</si>
  <si>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</si>
  <si>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</si>
  <si>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</si>
  <si>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</si>
  <si>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</si>
  <si>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</si>
  <si>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</si>
  <si>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</si>
  <si>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</si>
  <si>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</si>
  <si>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</si>
  <si>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</si>
  <si>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</si>
  <si>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</si>
  <si>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</si>
  <si>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</si>
  <si>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</si>
  <si>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</si>
  <si>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</si>
  <si>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</si>
  <si>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</si>
  <si>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</si>
  <si>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</si>
  <si>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</si>
  <si>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</si>
  <si>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</si>
  <si>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</si>
  <si>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</si>
  <si>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</si>
  <si>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</si>
  <si>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</si>
  <si>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</si>
  <si>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</si>
  <si>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</si>
  <si>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</si>
  <si>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</si>
  <si>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</si>
  <si>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</si>
  <si>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</si>
  <si>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</si>
  <si>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</si>
  <si>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</si>
  <si>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</si>
  <si>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</si>
  <si>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</si>
  <si>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</si>
  <si>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</si>
  <si>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</si>
  <si>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</si>
  <si>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</si>
  <si>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</si>
  <si>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</si>
  <si>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</si>
  <si>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</si>
  <si>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</si>
  <si>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</si>
  <si>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</si>
  <si>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</si>
  <si>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</si>
  <si>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</si>
  <si>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</si>
  <si>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</si>
  <si>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</si>
  <si>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</si>
  <si>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</si>
  <si>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</si>
  <si>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</si>
  <si>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</si>
  <si>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</si>
  <si>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</si>
  <si>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</si>
  <si>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</si>
  <si>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</si>
  <si>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</si>
  <si>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</si>
  <si>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</si>
  <si>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</si>
  <si>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</si>
  <si>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</si>
  <si>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</si>
  <si>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</si>
  <si>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</si>
  <si>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</si>
  <si>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</si>
  <si>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</si>
  <si>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</si>
  <si>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</si>
  <si>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</si>
  <si>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</si>
  <si>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</si>
  <si>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</si>
  <si>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</si>
  <si>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</si>
  <si>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</si>
  <si>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</si>
  <si>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</si>
  <si>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</si>
  <si>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</si>
  <si>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</si>
  <si>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</si>
  <si>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</si>
  <si>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</si>
  <si>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</si>
  <si>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</si>
  <si>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</si>
  <si>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</si>
  <si>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</si>
  <si>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</si>
  <si>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</si>
  <si>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</si>
  <si>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</si>
  <si>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</si>
  <si>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</si>
  <si>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</si>
  <si>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</si>
  <si>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</si>
  <si>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</si>
  <si>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</si>
  <si>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</si>
  <si>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</si>
  <si>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</si>
  <si>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</si>
  <si>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</si>
  <si>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</si>
  <si>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</si>
  <si>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</si>
  <si>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</si>
  <si>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</si>
  <si>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</si>
  <si>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</si>
  <si>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</si>
  <si>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</si>
  <si>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</si>
  <si>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</si>
  <si>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</si>
  <si>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</si>
  <si>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</si>
  <si>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</si>
  <si>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</si>
  <si>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</si>
  <si>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</si>
  <si>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</si>
  <si>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</si>
  <si>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</si>
  <si>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</si>
  <si>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</si>
  <si>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</si>
  <si>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</si>
  <si>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</si>
  <si>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</si>
  <si>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</si>
  <si>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</si>
  <si>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</si>
  <si>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</si>
  <si>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</si>
  <si>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</si>
  <si>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</si>
  <si>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</si>
  <si>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</si>
  <si>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</si>
  <si>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</si>
  <si>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</si>
  <si>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</si>
  <si>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</si>
  <si>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</si>
  <si>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</si>
  <si>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</si>
  <si>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</si>
  <si>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</si>
  <si>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</si>
  <si>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</si>
  <si>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</si>
  <si>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</si>
  <si>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</si>
  <si>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</si>
  <si>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</si>
  <si>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</si>
  <si>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</si>
  <si>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</si>
  <si>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</si>
  <si>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</si>
  <si>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</si>
  <si>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</si>
  <si>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</si>
  <si>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</si>
  <si>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</si>
  <si>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</si>
  <si>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</si>
  <si>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</si>
  <si>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</si>
  <si>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</si>
  <si>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</si>
  <si>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</si>
  <si>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</si>
  <si>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</si>
  <si>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</si>
  <si>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</si>
  <si>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</si>
  <si>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</si>
  <si>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</si>
  <si>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</si>
  <si>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</si>
  <si>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</si>
  <si>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</si>
  <si>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</si>
  <si>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</si>
  <si>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</si>
  <si>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</si>
  <si>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</si>
  <si>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</si>
  <si>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</si>
  <si>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</si>
  <si>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</si>
  <si>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</si>
  <si>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</si>
  <si>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</si>
  <si>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</si>
  <si>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</si>
  <si>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</si>
  <si>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</si>
  <si>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</si>
  <si>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</si>
  <si>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</si>
  <si>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</si>
  <si>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</si>
  <si>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</si>
  <si>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</si>
  <si>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</si>
  <si>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</si>
  <si>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</si>
  <si>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</si>
  <si>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</si>
  <si>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</si>
  <si>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</si>
  <si>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</si>
  <si>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</si>
  <si>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</si>
  <si>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</si>
  <si>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</si>
  <si>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</si>
  <si>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</si>
  <si>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</si>
  <si>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</si>
  <si>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</si>
  <si>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</si>
  <si>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</si>
  <si>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</si>
  <si>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</si>
  <si>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</si>
  <si>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</si>
  <si>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</si>
  <si>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</si>
  <si>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</si>
  <si>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</si>
  <si>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</si>
  <si>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</si>
  <si>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</si>
  <si>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</si>
  <si>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</si>
  <si>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</si>
  <si>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</si>
  <si>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</si>
  <si>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</si>
  <si>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</si>
  <si>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</si>
  <si>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</si>
  <si>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</si>
  <si>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</si>
  <si>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</si>
  <si>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</si>
  <si>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</si>
  <si>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</si>
  <si>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</si>
  <si>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</si>
  <si>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</si>
  <si>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</si>
  <si>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</si>
  <si>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</si>
  <si>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</si>
  <si>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</si>
  <si>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</si>
  <si>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</si>
  <si>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</si>
  <si>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</si>
  <si>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</si>
  <si>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</si>
  <si>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</si>
  <si>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</si>
  <si>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</si>
  <si>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</si>
  <si>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</si>
  <si>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</si>
  <si>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</si>
  <si>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</si>
  <si>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</si>
  <si>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</si>
  <si>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</si>
  <si>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</si>
  <si>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</si>
  <si>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</si>
  <si>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</si>
  <si>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</si>
  <si>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</si>
  <si>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</si>
  <si>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</si>
  <si>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</si>
  <si>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</si>
  <si>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</si>
  <si>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</si>
  <si>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</si>
  <si>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</si>
  <si>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</si>
  <si>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</si>
  <si>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</si>
  <si>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</si>
  <si>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</si>
  <si>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</si>
  <si>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</si>
  <si>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</si>
  <si>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</si>
  <si>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</si>
  <si>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</si>
  <si>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</si>
  <si>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</si>
  <si>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</si>
  <si>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</si>
  <si>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</si>
  <si>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</si>
  <si>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</si>
  <si>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</si>
  <si>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</si>
  <si>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</si>
  <si>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</si>
  <si>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</si>
  <si>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</si>
  <si>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</si>
  <si>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</si>
  <si>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</si>
  <si>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</si>
  <si>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</si>
  <si>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</si>
  <si>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</si>
  <si>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</si>
  <si>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</si>
  <si>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</si>
  <si>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</si>
  <si>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</si>
  <si>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</si>
  <si>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</si>
  <si>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</si>
  <si>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</si>
  <si>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</si>
  <si>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</si>
  <si>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</si>
  <si>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</si>
  <si>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</si>
  <si>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</si>
  <si>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</si>
  <si>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</si>
  <si>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</si>
  <si>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</si>
  <si>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</si>
  <si>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</si>
  <si>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</si>
  <si>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</si>
  <si>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</si>
  <si>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</si>
  <si>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</si>
  <si>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</si>
  <si>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</si>
  <si>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</si>
  <si>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</si>
  <si>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</si>
  <si>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</si>
  <si>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</si>
  <si>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</si>
  <si>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</si>
  <si>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</si>
  <si>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</si>
  <si>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</si>
  <si>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</si>
  <si>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</si>
  <si>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</si>
  <si>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</si>
  <si>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</si>
  <si>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</si>
  <si>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</si>
  <si>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</si>
  <si>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</si>
  <si>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</si>
  <si>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</si>
  <si>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</si>
  <si>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</si>
  <si>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</si>
  <si>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</si>
  <si>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</si>
  <si>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</si>
  <si>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</si>
  <si>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</si>
  <si>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</si>
  <si>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</si>
  <si>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</si>
  <si>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</si>
  <si>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</si>
  <si>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</si>
  <si>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</si>
  <si>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</si>
  <si>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</si>
  <si>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</si>
  <si>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</si>
  <si>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</si>
  <si>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</si>
  <si>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</si>
  <si>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</si>
  <si>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</si>
  <si>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</si>
  <si>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</si>
  <si>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</si>
  <si>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</si>
  <si>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</si>
  <si>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</si>
  <si>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</si>
  <si>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</si>
  <si>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</si>
  <si>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</si>
  <si>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</si>
  <si>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</si>
  <si>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</si>
  <si>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</si>
  <si>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</si>
  <si>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</si>
  <si>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</si>
  <si>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</si>
  <si>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</si>
  <si>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</si>
  <si>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</si>
  <si>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</si>
  <si>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</si>
  <si>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</si>
  <si>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</si>
  <si>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</si>
  <si>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</si>
  <si>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</si>
  <si>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</si>
  <si>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</si>
  <si>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</si>
  <si>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</si>
  <si>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</si>
  <si>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</si>
  <si>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</si>
  <si>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</si>
  <si>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</si>
  <si>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</si>
  <si>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</si>
  <si>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</si>
  <si>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</si>
  <si>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</si>
  <si>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</si>
  <si>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</si>
  <si>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</si>
  <si>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</si>
  <si>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</si>
  <si>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</si>
  <si>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</si>
  <si>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</si>
  <si>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</si>
  <si>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</si>
  <si>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</si>
  <si>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</si>
  <si>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</si>
  <si>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</si>
  <si>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</si>
  <si>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KULTURNI I MULTIMEDIJSKI CENTAR BJELOVAR, javna ustanova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</si>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</sst>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572287.02999999991</v>
      </c>
      <c r="D2" s="7">
        <f>'PR-RAS'!E6</f>
        <v>740214.22000000009</v>
      </c>
      <c r="E2" s="7">
        <v>0</v>
      </c>
      <c r="F2" s="7">
        <v>0</v>
      </c>
      <c r="G2" s="8">
        <f t="shared" ref="G2:G274" si="0">(B2/1000)*(C2*1+D2*2)</f>
        <v>2052.7154700000001</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5000</v>
      </c>
      <c r="D45" s="2">
        <f>'PR-RAS'!E49</f>
        <v>30000</v>
      </c>
      <c r="E45" s="2">
        <v>0</v>
      </c>
      <c r="F45" s="2">
        <v>0</v>
      </c>
      <c r="G45" s="3">
        <f t="shared" si="0"/>
        <v>2860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5000</v>
      </c>
      <c r="D64" s="2">
        <f>'PR-RAS'!E68</f>
        <v>30000</v>
      </c>
      <c r="E64" s="2">
        <v>0</v>
      </c>
      <c r="F64" s="2">
        <v>0</v>
      </c>
      <c r="G64" s="3">
        <f t="shared" si="0"/>
        <v>4095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5000</v>
      </c>
      <c r="D65" s="2">
        <f>'PR-RAS'!E69</f>
        <v>30000</v>
      </c>
      <c r="E65" s="2">
        <v>0</v>
      </c>
      <c r="F65" s="2">
        <v>0</v>
      </c>
      <c r="G65" s="3">
        <f t="shared" si="0"/>
        <v>4160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12075.6</v>
      </c>
      <c r="D78" s="2">
        <f>'PR-RAS'!E82</f>
        <v>13062.589999999998</v>
      </c>
      <c r="E78" s="2">
        <v>0</v>
      </c>
      <c r="F78" s="2">
        <v>0</v>
      </c>
      <c r="G78" s="3">
        <f t="shared" si="0"/>
        <v>2941.4600599999999</v>
      </c>
      <c r="H78" s="3">
        <f t="shared" si="1"/>
        <v>0.81000000000130967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0.17</v>
      </c>
      <c r="D79" s="2">
        <f>'PR-RAS'!E83</f>
        <v>2.71</v>
      </c>
      <c r="E79" s="2">
        <v>0</v>
      </c>
      <c r="F79" s="2">
        <v>0</v>
      </c>
      <c r="G79" s="3">
        <f t="shared" si="0"/>
        <v>0.43601999999999996</v>
      </c>
      <c r="H79" s="3">
        <f t="shared" si="1"/>
        <v>0.46000000000000008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0.17</v>
      </c>
      <c r="D81" s="2">
        <f>'PR-RAS'!E85</f>
        <v>2.71</v>
      </c>
      <c r="E81" s="2">
        <v>0</v>
      </c>
      <c r="F81" s="2">
        <v>0</v>
      </c>
      <c r="G81" s="3">
        <f t="shared" si="0"/>
        <v>0.44719999999999999</v>
      </c>
      <c r="H81" s="3">
        <f t="shared" si="1"/>
        <v>0.46000000000000008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12075.43</v>
      </c>
      <c r="D87" s="2">
        <f>'PR-RAS'!E91</f>
        <v>13059.88</v>
      </c>
      <c r="E87" s="2">
        <v>0</v>
      </c>
      <c r="F87" s="2">
        <v>0</v>
      </c>
      <c r="G87" s="3">
        <f t="shared" si="0"/>
        <v>3284.7863400000001</v>
      </c>
      <c r="H87" s="3">
        <f t="shared" si="1"/>
        <v>0.55000000000109139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12075.43</v>
      </c>
      <c r="D89" s="2">
        <f>'PR-RAS'!E93</f>
        <v>13059.88</v>
      </c>
      <c r="E89" s="2">
        <v>0</v>
      </c>
      <c r="F89" s="2">
        <v>0</v>
      </c>
      <c r="G89" s="3">
        <f t="shared" si="0"/>
        <v>3361.1767199999999</v>
      </c>
      <c r="H89" s="3">
        <f t="shared" si="1"/>
        <v>0.55000000000109139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187046.53</v>
      </c>
      <c r="D121" s="2">
        <f>'PR-RAS'!E125</f>
        <v>264199.39</v>
      </c>
      <c r="E121" s="2">
        <v>0</v>
      </c>
      <c r="F121" s="2">
        <v>0</v>
      </c>
      <c r="G121" s="3">
        <f t="shared" si="0"/>
        <v>85853.4372</v>
      </c>
      <c r="H121" s="3">
        <f t="shared" si="1"/>
        <v>0.86000000001513399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182410.19</v>
      </c>
      <c r="D122" s="2">
        <f>'PR-RAS'!E126</f>
        <v>258519.39</v>
      </c>
      <c r="E122" s="2">
        <v>0</v>
      </c>
      <c r="F122" s="2">
        <v>0</v>
      </c>
      <c r="G122" s="3">
        <f t="shared" si="0"/>
        <v>84633.325369999991</v>
      </c>
      <c r="H122" s="3">
        <f t="shared" si="1"/>
        <v>0.58000000001629815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42017.93</v>
      </c>
      <c r="D123" s="2">
        <f>'PR-RAS'!E127</f>
        <v>55750.69</v>
      </c>
      <c r="E123" s="2">
        <v>0</v>
      </c>
      <c r="F123" s="2">
        <v>0</v>
      </c>
      <c r="G123" s="3">
        <f t="shared" si="0"/>
        <v>18729.355820000001</v>
      </c>
      <c r="H123" s="3">
        <f t="shared" si="1"/>
        <v>0.37999999999738066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140392.26</v>
      </c>
      <c r="D124" s="2">
        <f>'PR-RAS'!E128</f>
        <v>202768.7</v>
      </c>
      <c r="E124" s="2">
        <v>0</v>
      </c>
      <c r="F124" s="2">
        <v>0</v>
      </c>
      <c r="G124" s="3">
        <f t="shared" si="0"/>
        <v>67149.348180000001</v>
      </c>
      <c r="H124" s="3">
        <f t="shared" si="1"/>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4636.34</v>
      </c>
      <c r="D125" s="2">
        <f>'PR-RAS'!E129</f>
        <v>5680</v>
      </c>
      <c r="E125" s="2">
        <v>0</v>
      </c>
      <c r="F125" s="2">
        <v>0</v>
      </c>
      <c r="G125" s="3">
        <f t="shared" si="0"/>
        <v>1983.5461600000001</v>
      </c>
      <c r="H125" s="3">
        <f t="shared" si="1"/>
        <v>0.34000000000014552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4636.34</v>
      </c>
      <c r="D126" s="2">
        <f>'PR-RAS'!E130</f>
        <v>5680</v>
      </c>
      <c r="E126" s="2">
        <v>0</v>
      </c>
      <c r="F126" s="2">
        <v>0</v>
      </c>
      <c r="G126" s="3">
        <f t="shared" si="0"/>
        <v>1999.5425</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366606.81</v>
      </c>
      <c r="D130" s="2">
        <f>'PR-RAS'!E134</f>
        <v>431141.32</v>
      </c>
      <c r="E130" s="2">
        <v>0</v>
      </c>
      <c r="F130" s="2">
        <v>0</v>
      </c>
      <c r="G130" s="3">
        <f t="shared" si="0"/>
        <v>158526.73905</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366606.81</v>
      </c>
      <c r="D131" s="2">
        <f>'PR-RAS'!E135</f>
        <v>431141.32</v>
      </c>
      <c r="E131" s="2">
        <v>0</v>
      </c>
      <c r="F131" s="2">
        <v>0</v>
      </c>
      <c r="G131" s="3">
        <f t="shared" si="0"/>
        <v>159755.62849999999</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366606.81</v>
      </c>
      <c r="D132" s="2">
        <f>'PR-RAS'!E136</f>
        <v>431141.32</v>
      </c>
      <c r="E132" s="2">
        <v>0</v>
      </c>
      <c r="F132" s="2">
        <v>0</v>
      </c>
      <c r="G132" s="3">
        <f t="shared" si="0"/>
        <v>160984.51795000001</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1558.09</v>
      </c>
      <c r="D136" s="2">
        <f>'PR-RAS'!E140</f>
        <v>1810.92</v>
      </c>
      <c r="E136" s="2">
        <v>0</v>
      </c>
      <c r="F136" s="2">
        <v>0</v>
      </c>
      <c r="G136" s="3">
        <f t="shared" si="0"/>
        <v>699.29055000000005</v>
      </c>
      <c r="H136" s="3">
        <f t="shared" si="1"/>
        <v>0.16999999999984539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1558.09</v>
      </c>
      <c r="D147" s="2">
        <f>'PR-RAS'!E151</f>
        <v>1810.92</v>
      </c>
      <c r="E147" s="2">
        <v>0</v>
      </c>
      <c r="F147" s="2">
        <v>0</v>
      </c>
      <c r="G147" s="3">
        <f t="shared" si="0"/>
        <v>756.26977999999997</v>
      </c>
      <c r="H147" s="3">
        <f t="shared" si="1"/>
        <v>0.16999999999984539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498762.93000000005</v>
      </c>
      <c r="D148" s="2">
        <f>'PR-RAS'!E152</f>
        <v>648469.78</v>
      </c>
      <c r="E148" s="2">
        <v>0</v>
      </c>
      <c r="F148" s="2">
        <v>0</v>
      </c>
      <c r="G148" s="3">
        <f t="shared" si="0"/>
        <v>263968.26603</v>
      </c>
      <c r="H148" s="3">
        <f t="shared" si="1"/>
        <v>0.28999999992083758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144384.52000000002</v>
      </c>
      <c r="D149" s="2">
        <f>'PR-RAS'!E153</f>
        <v>246947.34999999998</v>
      </c>
      <c r="E149" s="2">
        <v>0</v>
      </c>
      <c r="F149" s="2">
        <v>0</v>
      </c>
      <c r="G149" s="3">
        <f t="shared" si="0"/>
        <v>94465.324559999994</v>
      </c>
      <c r="H149" s="3">
        <f t="shared" si="1"/>
        <v>0.82999999995809048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111869.66</v>
      </c>
      <c r="D150" s="2">
        <f>'PR-RAS'!E154</f>
        <v>195315.74</v>
      </c>
      <c r="E150" s="2">
        <v>0</v>
      </c>
      <c r="F150" s="2">
        <v>0</v>
      </c>
      <c r="G150" s="3">
        <f t="shared" si="0"/>
        <v>74872.669859999995</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111869.66</v>
      </c>
      <c r="D151" s="2">
        <f>'PR-RAS'!E155</f>
        <v>195315.74</v>
      </c>
      <c r="E151" s="2">
        <v>0</v>
      </c>
      <c r="F151" s="2">
        <v>0</v>
      </c>
      <c r="G151" s="3">
        <f t="shared" si="0"/>
        <v>75375.171000000002</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12772.8</v>
      </c>
      <c r="D155" s="2">
        <f>'PR-RAS'!E159</f>
        <v>20688.05</v>
      </c>
      <c r="E155" s="2">
        <v>0</v>
      </c>
      <c r="F155" s="2">
        <v>0</v>
      </c>
      <c r="G155" s="3">
        <f t="shared" si="0"/>
        <v>8338.9305999999997</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19742.060000000001</v>
      </c>
      <c r="D156" s="2">
        <f>'PR-RAS'!E160</f>
        <v>30943.56</v>
      </c>
      <c r="E156" s="2">
        <v>0</v>
      </c>
      <c r="F156" s="2">
        <v>0</v>
      </c>
      <c r="G156" s="3">
        <f t="shared" si="0"/>
        <v>12652.522900000002</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19742.060000000001</v>
      </c>
      <c r="D158" s="2">
        <f>'PR-RAS'!E162</f>
        <v>30943.56</v>
      </c>
      <c r="E158" s="2">
        <v>0</v>
      </c>
      <c r="F158" s="2">
        <v>0</v>
      </c>
      <c r="G158" s="3">
        <f t="shared" si="0"/>
        <v>12815.781260000002</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352218.75</v>
      </c>
      <c r="D160" s="2">
        <f>'PR-RAS'!E164</f>
        <v>398642.23</v>
      </c>
      <c r="E160" s="2">
        <v>0</v>
      </c>
      <c r="F160" s="2">
        <v>0</v>
      </c>
      <c r="G160" s="3">
        <f t="shared" si="0"/>
        <v>182771.01039000001</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4782.32</v>
      </c>
      <c r="D161" s="2">
        <f>'PR-RAS'!E165</f>
        <v>5669.08</v>
      </c>
      <c r="E161" s="2">
        <v>0</v>
      </c>
      <c r="F161" s="2">
        <v>0</v>
      </c>
      <c r="G161" s="3">
        <f t="shared" si="0"/>
        <v>2579.2768000000001</v>
      </c>
      <c r="H161" s="3">
        <f t="shared" si="1"/>
        <v>0.3999999999996362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2275.3200000000002</v>
      </c>
      <c r="D162" s="2">
        <f>'PR-RAS'!E166</f>
        <v>2567.08</v>
      </c>
      <c r="E162" s="2">
        <v>0</v>
      </c>
      <c r="F162" s="2">
        <v>0</v>
      </c>
      <c r="G162" s="3">
        <f t="shared" si="0"/>
        <v>1192.9262799999999</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2288</v>
      </c>
      <c r="D163" s="2">
        <f>'PR-RAS'!E167</f>
        <v>3022</v>
      </c>
      <c r="E163" s="2">
        <v>0</v>
      </c>
      <c r="F163" s="2">
        <v>0</v>
      </c>
      <c r="G163" s="3">
        <f t="shared" si="0"/>
        <v>1349.7840000000001</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219</v>
      </c>
      <c r="D164" s="2">
        <f>'PR-RAS'!E168</f>
        <v>80</v>
      </c>
      <c r="E164" s="2">
        <v>0</v>
      </c>
      <c r="F164" s="2">
        <v>0</v>
      </c>
      <c r="G164" s="3">
        <f t="shared" si="0"/>
        <v>61.777000000000001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47086.219999999994</v>
      </c>
      <c r="D166" s="2">
        <f>'PR-RAS'!E170</f>
        <v>66415.47</v>
      </c>
      <c r="E166" s="2">
        <v>0</v>
      </c>
      <c r="F166" s="2">
        <v>0</v>
      </c>
      <c r="G166" s="3">
        <f t="shared" si="0"/>
        <v>29686.331400000003</v>
      </c>
      <c r="H166" s="3">
        <f t="shared" si="1"/>
        <v>0.68999999999505235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1600.95</v>
      </c>
      <c r="D167" s="2">
        <f>'PR-RAS'!E171</f>
        <v>5994.55</v>
      </c>
      <c r="E167" s="2">
        <v>0</v>
      </c>
      <c r="F167" s="2">
        <v>0</v>
      </c>
      <c r="G167" s="3">
        <f t="shared" si="0"/>
        <v>2255.9483000000005</v>
      </c>
      <c r="H167" s="3">
        <f t="shared" si="1"/>
        <v>0.49999999999977263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18004.689999999999</v>
      </c>
      <c r="D168" s="2">
        <f>'PR-RAS'!E172</f>
        <v>21518.97</v>
      </c>
      <c r="E168" s="2">
        <v>0</v>
      </c>
      <c r="F168" s="2">
        <v>0</v>
      </c>
      <c r="G168" s="3">
        <f t="shared" si="0"/>
        <v>10194.119210000001</v>
      </c>
      <c r="H168" s="3">
        <f t="shared" si="1"/>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24753.98</v>
      </c>
      <c r="D169" s="2">
        <f>'PR-RAS'!E173</f>
        <v>34474.67</v>
      </c>
      <c r="E169" s="2">
        <v>0</v>
      </c>
      <c r="F169" s="2">
        <v>0</v>
      </c>
      <c r="G169" s="3">
        <f t="shared" si="0"/>
        <v>15742.15776</v>
      </c>
      <c r="H169" s="3">
        <f t="shared" si="1"/>
        <v>0.35000000000218279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2726.6</v>
      </c>
      <c r="D171" s="2">
        <f>'PR-RAS'!E175</f>
        <v>4427.28</v>
      </c>
      <c r="E171" s="2">
        <v>0</v>
      </c>
      <c r="F171" s="2">
        <v>0</v>
      </c>
      <c r="G171" s="3">
        <f t="shared" si="0"/>
        <v>1968.7972000000002</v>
      </c>
      <c r="H171" s="3">
        <f t="shared" si="1"/>
        <v>0.67999999999983629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275165.44</v>
      </c>
      <c r="D174" s="2">
        <f>'PR-RAS'!E178</f>
        <v>277605.18</v>
      </c>
      <c r="E174" s="2">
        <v>0</v>
      </c>
      <c r="F174" s="2">
        <v>0</v>
      </c>
      <c r="G174" s="3">
        <f t="shared" si="0"/>
        <v>143655.0134</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2597.42</v>
      </c>
      <c r="D175" s="2">
        <f>'PR-RAS'!E179</f>
        <v>4303.0200000000004</v>
      </c>
      <c r="E175" s="2">
        <v>0</v>
      </c>
      <c r="F175" s="2">
        <v>0</v>
      </c>
      <c r="G175" s="3">
        <f t="shared" si="0"/>
        <v>1949.4020399999999</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12723.38</v>
      </c>
      <c r="D176" s="2">
        <f>'PR-RAS'!E180</f>
        <v>10854.16</v>
      </c>
      <c r="E176" s="2">
        <v>0</v>
      </c>
      <c r="F176" s="2">
        <v>0</v>
      </c>
      <c r="G176" s="3">
        <f t="shared" si="0"/>
        <v>6025.5474999999988</v>
      </c>
      <c r="H176" s="3">
        <f t="shared" si="1"/>
        <v>0.53999999999905413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3823.09</v>
      </c>
      <c r="D177" s="2">
        <f>'PR-RAS'!E181</f>
        <v>2202.2199999999998</v>
      </c>
      <c r="E177" s="2">
        <v>0</v>
      </c>
      <c r="F177" s="2">
        <v>0</v>
      </c>
      <c r="G177" s="3">
        <f t="shared" si="0"/>
        <v>1448.0452799999998</v>
      </c>
      <c r="H177" s="3">
        <f t="shared" si="1"/>
        <v>0.30999999999994543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1465.08</v>
      </c>
      <c r="D178" s="2">
        <f>'PR-RAS'!E182</f>
        <v>1672.93</v>
      </c>
      <c r="E178" s="2">
        <v>0</v>
      </c>
      <c r="F178" s="2">
        <v>0</v>
      </c>
      <c r="G178" s="3">
        <f t="shared" si="0"/>
        <v>851.53638000000001</v>
      </c>
      <c r="H178" s="3">
        <f t="shared" si="1"/>
        <v>0.14999999999986358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2200.08</v>
      </c>
      <c r="D179" s="2">
        <f>'PR-RAS'!E183</f>
        <v>6535.95</v>
      </c>
      <c r="E179" s="2">
        <v>0</v>
      </c>
      <c r="F179" s="2">
        <v>0</v>
      </c>
      <c r="G179" s="3">
        <f t="shared" si="0"/>
        <v>2718.4124399999996</v>
      </c>
      <c r="H179" s="3">
        <f t="shared" si="1"/>
        <v>0.13000000000010914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119.7</v>
      </c>
      <c r="E180" s="2">
        <v>0</v>
      </c>
      <c r="F180" s="2">
        <v>0</v>
      </c>
      <c r="G180" s="3">
        <f t="shared" si="0"/>
        <v>42.852600000000002</v>
      </c>
      <c r="H180" s="3">
        <f t="shared" si="1"/>
        <v>0.29999999999999716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166590.59</v>
      </c>
      <c r="D181" s="2">
        <f>'PR-RAS'!E185</f>
        <v>146788.35</v>
      </c>
      <c r="E181" s="2">
        <v>0</v>
      </c>
      <c r="F181" s="2">
        <v>0</v>
      </c>
      <c r="G181" s="3">
        <f t="shared" si="0"/>
        <v>82830.112200000003</v>
      </c>
      <c r="H181" s="3">
        <f t="shared" si="1"/>
        <v>0.76000000000931323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15080.33</v>
      </c>
      <c r="D182" s="2">
        <f>'PR-RAS'!E186</f>
        <v>21257.37</v>
      </c>
      <c r="E182" s="2">
        <v>0</v>
      </c>
      <c r="F182" s="2">
        <v>0</v>
      </c>
      <c r="G182" s="3">
        <f t="shared" si="0"/>
        <v>10424.70767</v>
      </c>
      <c r="H182" s="3">
        <f t="shared" si="1"/>
        <v>0.69999999999890861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70685.47</v>
      </c>
      <c r="D183" s="2">
        <f>'PR-RAS'!E187</f>
        <v>83871.48</v>
      </c>
      <c r="E183" s="2">
        <v>0</v>
      </c>
      <c r="F183" s="2">
        <v>0</v>
      </c>
      <c r="G183" s="3">
        <f t="shared" si="0"/>
        <v>43393.974259999995</v>
      </c>
      <c r="H183" s="3">
        <f t="shared" si="1"/>
        <v>0.94999999999708962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555.55999999999995</v>
      </c>
      <c r="D184" s="2">
        <f>'PR-RAS'!E188</f>
        <v>0</v>
      </c>
      <c r="E184" s="2">
        <v>0</v>
      </c>
      <c r="F184" s="2">
        <v>0</v>
      </c>
      <c r="G184" s="3">
        <f t="shared" si="0"/>
        <v>101.66747999999998</v>
      </c>
      <c r="H184" s="3">
        <f t="shared" si="1"/>
        <v>0.44000000000005457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24629.210000000003</v>
      </c>
      <c r="D190" s="2">
        <f>'PR-RAS'!E194</f>
        <v>48952.500000000007</v>
      </c>
      <c r="E190" s="2">
        <v>0</v>
      </c>
      <c r="F190" s="2">
        <v>0</v>
      </c>
      <c r="G190" s="3">
        <f t="shared" si="0"/>
        <v>23158.965690000005</v>
      </c>
      <c r="H190" s="3">
        <f t="shared" si="1"/>
        <v>0.70999999999548891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1310.97</v>
      </c>
      <c r="E191" s="2">
        <v>0</v>
      </c>
      <c r="F191" s="2">
        <v>0</v>
      </c>
      <c r="G191" s="3">
        <f t="shared" si="0"/>
        <v>498.16860000000003</v>
      </c>
      <c r="H191" s="3">
        <f t="shared" si="1"/>
        <v>2.9999999999972715E-2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1253.6500000000001</v>
      </c>
      <c r="D192" s="2">
        <f>'PR-RAS'!E196</f>
        <v>1401.04</v>
      </c>
      <c r="E192" s="2">
        <v>0</v>
      </c>
      <c r="F192" s="2">
        <v>0</v>
      </c>
      <c r="G192" s="3">
        <f t="shared" si="0"/>
        <v>774.64443000000006</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21216.12</v>
      </c>
      <c r="D193" s="2">
        <f>'PR-RAS'!E197</f>
        <v>41479.29</v>
      </c>
      <c r="E193" s="2">
        <v>0</v>
      </c>
      <c r="F193" s="2">
        <v>0</v>
      </c>
      <c r="G193" s="3">
        <f t="shared" si="0"/>
        <v>20001.542399999998</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629.79</v>
      </c>
      <c r="D194" s="2">
        <f>'PR-RAS'!E198</f>
        <v>817.96</v>
      </c>
      <c r="E194" s="2">
        <v>0</v>
      </c>
      <c r="F194" s="2">
        <v>0</v>
      </c>
      <c r="G194" s="3">
        <f t="shared" si="0"/>
        <v>437.28203000000002</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205.83</v>
      </c>
      <c r="D195" s="2">
        <f>'PR-RAS'!E199</f>
        <v>327.44</v>
      </c>
      <c r="E195" s="2">
        <v>0</v>
      </c>
      <c r="F195" s="2">
        <v>0</v>
      </c>
      <c r="G195" s="3">
        <f t="shared" si="0"/>
        <v>166.97774000000001</v>
      </c>
      <c r="H195" s="3">
        <f t="shared" si="1"/>
        <v>0.60999999999998522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1323.82</v>
      </c>
      <c r="D197" s="2">
        <f>'PR-RAS'!E201</f>
        <v>3615.8</v>
      </c>
      <c r="E197" s="2">
        <v>0</v>
      </c>
      <c r="F197" s="2">
        <v>0</v>
      </c>
      <c r="G197" s="3">
        <f t="shared" si="0"/>
        <v>1676.8623200000002</v>
      </c>
      <c r="H197" s="3">
        <f t="shared" si="1"/>
        <v>0.37999999999988177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1510.08</v>
      </c>
      <c r="D198" s="2">
        <f>'PR-RAS'!E202</f>
        <v>1817.78</v>
      </c>
      <c r="E198" s="2">
        <v>0</v>
      </c>
      <c r="F198" s="2">
        <v>0</v>
      </c>
      <c r="G198" s="3">
        <f t="shared" si="0"/>
        <v>1013.6910799999999</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1510.08</v>
      </c>
      <c r="D212" s="2">
        <f>'PR-RAS'!E216</f>
        <v>1817.78</v>
      </c>
      <c r="E212" s="2">
        <v>0</v>
      </c>
      <c r="F212" s="2">
        <v>0</v>
      </c>
      <c r="G212" s="3">
        <f t="shared" si="0"/>
        <v>1085.7300399999999</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1436.86</v>
      </c>
      <c r="D213" s="2">
        <f>'PR-RAS'!E217</f>
        <v>1817.7</v>
      </c>
      <c r="E213" s="2">
        <v>0</v>
      </c>
      <c r="F213" s="2">
        <v>0</v>
      </c>
      <c r="G213" s="3">
        <f t="shared" si="0"/>
        <v>1075.3191200000001</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0.13</v>
      </c>
      <c r="D215" s="2">
        <f>'PR-RAS'!E219</f>
        <v>0.08</v>
      </c>
      <c r="E215" s="2">
        <v>0</v>
      </c>
      <c r="F215" s="2">
        <v>0</v>
      </c>
      <c r="G215" s="3">
        <f t="shared" si="0"/>
        <v>6.2060000000000004E-2</v>
      </c>
      <c r="H215" s="3">
        <f t="shared" si="1"/>
        <v>0.21000000000000002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73.09</v>
      </c>
      <c r="D216" s="2">
        <f>'PR-RAS'!E220</f>
        <v>0</v>
      </c>
      <c r="E216" s="2">
        <v>0</v>
      </c>
      <c r="F216" s="2">
        <v>0</v>
      </c>
      <c r="G216" s="3">
        <f t="shared" si="0"/>
        <v>15.714350000000001</v>
      </c>
      <c r="H216" s="3">
        <f t="shared" si="1"/>
        <v>9.0000000000003411E-2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649.58000000000004</v>
      </c>
      <c r="D269" s="2">
        <f>'PR-RAS'!E273</f>
        <v>1062.42</v>
      </c>
      <c r="E269" s="2">
        <v>0</v>
      </c>
      <c r="F269" s="2">
        <v>0</v>
      </c>
      <c r="G269" s="3">
        <f t="shared" si="0"/>
        <v>743.54456000000005</v>
      </c>
      <c r="H269" s="3">
        <f t="shared" si="1"/>
        <v>0.84000000000003183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649.58000000000004</v>
      </c>
      <c r="D270" s="2">
        <f>'PR-RAS'!E274</f>
        <v>1062.42</v>
      </c>
      <c r="E270" s="2">
        <v>0</v>
      </c>
      <c r="F270" s="2">
        <v>0</v>
      </c>
      <c r="G270" s="3">
        <f t="shared" si="0"/>
        <v>746.31898000000001</v>
      </c>
      <c r="H270" s="3">
        <f t="shared" si="1"/>
        <v>0.84000000000003183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649.58000000000004</v>
      </c>
      <c r="D271" s="2">
        <f>'PR-RAS'!E275</f>
        <v>1062.42</v>
      </c>
      <c r="E271" s="2">
        <v>0</v>
      </c>
      <c r="F271" s="2">
        <v>0</v>
      </c>
      <c r="G271" s="3">
        <f t="shared" si="0"/>
        <v>749.09340000000009</v>
      </c>
      <c r="H271" s="3">
        <f t="shared" si="1"/>
        <v>0.84000000000003183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498762.93000000005</v>
      </c>
      <c r="D295" s="2">
        <f>'PR-RAS'!E299</f>
        <v>648469.78</v>
      </c>
      <c r="E295" s="2">
        <v>0</v>
      </c>
      <c r="F295" s="2">
        <v>0</v>
      </c>
      <c r="G295" s="3">
        <f t="shared" si="12"/>
        <v>527936.53206</v>
      </c>
      <c r="H295" s="3">
        <f t="shared" si="13"/>
        <v>0.28999999992083758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73524.09999999986</v>
      </c>
      <c r="D296" s="2">
        <f>'PR-RAS'!E300</f>
        <v>91744.440000000061</v>
      </c>
      <c r="E296" s="2">
        <v>0</v>
      </c>
      <c r="F296" s="2">
        <v>0</v>
      </c>
      <c r="G296" s="3">
        <f t="shared" si="12"/>
        <v>75818.829099999988</v>
      </c>
      <c r="H296" s="3">
        <f t="shared" si="13"/>
        <v>0.53999999992083758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83160.97</v>
      </c>
      <c r="D298" s="2">
        <f>'PR-RAS'!E302</f>
        <v>156685.07</v>
      </c>
      <c r="E298" s="2">
        <v>0</v>
      </c>
      <c r="F298" s="2">
        <v>0</v>
      </c>
      <c r="G298" s="3">
        <f t="shared" si="12"/>
        <v>117769.73967</v>
      </c>
      <c r="H298" s="3">
        <f t="shared" si="13"/>
        <v>0.10000000000582077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10658.47</v>
      </c>
      <c r="D300" s="2">
        <f>'PR-RAS'!E304</f>
        <v>15790.05</v>
      </c>
      <c r="E300" s="2">
        <v>0</v>
      </c>
      <c r="F300" s="2">
        <v>0</v>
      </c>
      <c r="G300" s="3">
        <f t="shared" si="12"/>
        <v>12629.332429999999</v>
      </c>
      <c r="H300" s="3">
        <f t="shared" si="13"/>
        <v>0.51999999999861757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15543.8</v>
      </c>
      <c r="D355" s="2">
        <f>'PR-RAS'!E360</f>
        <v>7596.7</v>
      </c>
      <c r="E355" s="2">
        <v>0</v>
      </c>
      <c r="F355" s="2">
        <v>0</v>
      </c>
      <c r="G355" s="3">
        <f t="shared" si="12"/>
        <v>10880.968799999999</v>
      </c>
      <c r="H355" s="3">
        <f t="shared" si="13"/>
        <v>0.50000000000090949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15543.8</v>
      </c>
      <c r="D368" s="2">
        <f>'PR-RAS'!E373</f>
        <v>7596.7</v>
      </c>
      <c r="E368" s="2">
        <v>0</v>
      </c>
      <c r="F368" s="2">
        <v>0</v>
      </c>
      <c r="G368" s="3">
        <f t="shared" si="12"/>
        <v>11280.552399999999</v>
      </c>
      <c r="H368" s="3">
        <f t="shared" si="13"/>
        <v>0.50000000000090949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15543.8</v>
      </c>
      <c r="D374" s="2">
        <f>'PR-RAS'!E379</f>
        <v>7596.7</v>
      </c>
      <c r="E374" s="2">
        <v>0</v>
      </c>
      <c r="F374" s="2">
        <v>0</v>
      </c>
      <c r="G374" s="3">
        <f t="shared" si="12"/>
        <v>11464.9756</v>
      </c>
      <c r="H374" s="3">
        <f t="shared" si="13"/>
        <v>0.50000000000090949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758</v>
      </c>
      <c r="D375" s="2">
        <f>'PR-RAS'!E380</f>
        <v>1796.7</v>
      </c>
      <c r="E375" s="2">
        <v>0</v>
      </c>
      <c r="F375" s="2">
        <v>0</v>
      </c>
      <c r="G375" s="3">
        <f t="shared" si="12"/>
        <v>1627.4235999999999</v>
      </c>
      <c r="H375" s="3">
        <f t="shared" si="13"/>
        <v>0.29999999999995453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16.8</v>
      </c>
      <c r="D376" s="2">
        <f>'PR-RAS'!E381</f>
        <v>0</v>
      </c>
      <c r="E376" s="2">
        <v>0</v>
      </c>
      <c r="F376" s="2">
        <v>0</v>
      </c>
      <c r="G376" s="3">
        <f t="shared" si="12"/>
        <v>6.3000000000000007</v>
      </c>
      <c r="H376" s="3">
        <f t="shared" si="13"/>
        <v>0.19999999999999929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14769</v>
      </c>
      <c r="D381" s="2">
        <f>'PR-RAS'!E386</f>
        <v>5800</v>
      </c>
      <c r="E381" s="2">
        <v>0</v>
      </c>
      <c r="F381" s="2">
        <v>0</v>
      </c>
      <c r="G381" s="3">
        <f t="shared" si="12"/>
        <v>10020.219999999999</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15543.8</v>
      </c>
      <c r="D413" s="2">
        <f>'PR-RAS'!E418</f>
        <v>7596.7</v>
      </c>
      <c r="E413" s="2">
        <v>0</v>
      </c>
      <c r="F413" s="2">
        <v>0</v>
      </c>
      <c r="G413" s="3">
        <f t="shared" si="12"/>
        <v>12663.726399999998</v>
      </c>
      <c r="H413" s="3">
        <f t="shared" si="13"/>
        <v>0.50000000000090949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15543.8</v>
      </c>
      <c r="E415" s="2">
        <v>0</v>
      </c>
      <c r="F415" s="2">
        <v>0</v>
      </c>
      <c r="G415" s="3">
        <f t="shared" si="12"/>
        <v>12870.266399999999</v>
      </c>
      <c r="H415" s="3">
        <f t="shared" si="13"/>
        <v>0.2000000000007276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572287.02999999991</v>
      </c>
      <c r="D417" s="2">
        <f>'PR-RAS'!E422</f>
        <v>740214.22000000009</v>
      </c>
      <c r="E417" s="2">
        <v>0</v>
      </c>
      <c r="F417" s="2">
        <v>0</v>
      </c>
      <c r="G417" s="3">
        <f t="shared" si="12"/>
        <v>853929.63552000001</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514306.73000000004</v>
      </c>
      <c r="D418" s="2">
        <f>'PR-RAS'!E423</f>
        <v>656066.48</v>
      </c>
      <c r="E418" s="2">
        <v>0</v>
      </c>
      <c r="F418" s="2">
        <v>0</v>
      </c>
      <c r="G418" s="3">
        <f t="shared" si="12"/>
        <v>761625.35072999995</v>
      </c>
      <c r="H418" s="3">
        <f t="shared" si="13"/>
        <v>0.74999999994179234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57980.299999999872</v>
      </c>
      <c r="D419" s="2">
        <f>'PR-RAS'!E424</f>
        <v>84147.740000000107</v>
      </c>
      <c r="E419" s="2">
        <v>0</v>
      </c>
      <c r="F419" s="2">
        <v>0</v>
      </c>
      <c r="G419" s="3">
        <f t="shared" si="12"/>
        <v>94583.276040000026</v>
      </c>
      <c r="H419" s="3">
        <f t="shared" si="13"/>
        <v>0.55999999976484105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83160.97</v>
      </c>
      <c r="D421" s="2">
        <f>'PR-RAS'!E426</f>
        <v>141141.27000000002</v>
      </c>
      <c r="E421" s="2">
        <v>0</v>
      </c>
      <c r="F421" s="2">
        <v>0</v>
      </c>
      <c r="G421" s="3">
        <f t="shared" si="12"/>
        <v>153486.27419999999</v>
      </c>
      <c r="H421" s="3">
        <f t="shared" si="13"/>
        <v>0.3000000000174623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10658.47</v>
      </c>
      <c r="D423" s="2">
        <f>'PR-RAS'!E428</f>
        <v>15790.05</v>
      </c>
      <c r="E423" s="2">
        <v>0</v>
      </c>
      <c r="F423" s="2">
        <v>0</v>
      </c>
      <c r="G423" s="3">
        <f t="shared" si="12"/>
        <v>17824.67654</v>
      </c>
      <c r="H423" s="3">
        <f t="shared" si="13"/>
        <v>0.51999999999861757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572287.02999999991</v>
      </c>
      <c r="D637" s="2">
        <f>'PR-RAS'!E643</f>
        <v>740214.22000000009</v>
      </c>
      <c r="E637" s="2">
        <v>0</v>
      </c>
      <c r="F637" s="2">
        <v>0</v>
      </c>
      <c r="G637" s="3">
        <f t="shared" si="14"/>
        <v>1305527.0389200002</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514306.73000000004</v>
      </c>
      <c r="D638" s="2">
        <f>'PR-RAS'!E644</f>
        <v>656066.48</v>
      </c>
      <c r="E638" s="2">
        <v>0</v>
      </c>
      <c r="F638" s="2">
        <v>0</v>
      </c>
      <c r="G638" s="3">
        <f t="shared" si="14"/>
        <v>1163442.08253</v>
      </c>
      <c r="H638" s="3">
        <f t="shared" si="15"/>
        <v>0.74999999994179234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57980.299999999872</v>
      </c>
      <c r="D639" s="2">
        <f>'PR-RAS'!E645</f>
        <v>84147.740000000107</v>
      </c>
      <c r="E639" s="2">
        <v>0</v>
      </c>
      <c r="F639" s="2">
        <v>0</v>
      </c>
      <c r="G639" s="3">
        <f t="shared" si="14"/>
        <v>144363.94764000006</v>
      </c>
      <c r="H639" s="3">
        <f t="shared" si="15"/>
        <v>0.55999999976484105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83160.97</v>
      </c>
      <c r="D641" s="2">
        <f>'PR-RAS'!E647</f>
        <v>141141.27000000002</v>
      </c>
      <c r="E641" s="2">
        <v>0</v>
      </c>
      <c r="F641" s="2">
        <v>0</v>
      </c>
      <c r="G641" s="3">
        <f t="shared" si="14"/>
        <v>233883.84640000001</v>
      </c>
      <c r="H641" s="3">
        <f t="shared" si="15"/>
        <v>0.3000000000174623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141141.26999999987</v>
      </c>
      <c r="D643" s="2">
        <f>'PR-RAS'!E649</f>
        <v>225289.01000000013</v>
      </c>
      <c r="E643" s="2">
        <v>0</v>
      </c>
      <c r="F643" s="2">
        <v>0</v>
      </c>
      <c r="G643" s="3">
        <f t="shared" si="14"/>
        <v>379883.78418000013</v>
      </c>
      <c r="H643" s="3">
        <f t="shared" si="15"/>
        <v>0.27999999999883585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7793.52</v>
      </c>
      <c r="D645" s="2">
        <f>'PR-RAS'!E651</f>
        <v>0</v>
      </c>
      <c r="E645" s="2">
        <v>0</v>
      </c>
      <c r="F645" s="2">
        <v>0</v>
      </c>
      <c r="G645" s="3">
        <f t="shared" si="14"/>
        <v>5019.0268800000003</v>
      </c>
      <c r="H645" s="3">
        <f t="shared" si="15"/>
        <v>0.47999999999956344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107188.79</v>
      </c>
      <c r="D646" s="2">
        <f>'PR-RAS'!E653</f>
        <v>176525.65</v>
      </c>
      <c r="E646" s="2">
        <v>0</v>
      </c>
      <c r="F646" s="2">
        <v>0</v>
      </c>
      <c r="G646" s="3">
        <f t="shared" si="14"/>
        <v>296854.85804999998</v>
      </c>
      <c r="H646" s="3">
        <f t="shared" si="15"/>
        <v>0.56000000001222361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842443.77</v>
      </c>
      <c r="D647" s="2">
        <f>'PR-RAS'!E654</f>
        <v>1038373.76</v>
      </c>
      <c r="E647" s="2">
        <v>0</v>
      </c>
      <c r="F647" s="2">
        <v>0</v>
      </c>
      <c r="G647" s="3">
        <f t="shared" si="14"/>
        <v>1885797.5733400001</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773106.91</v>
      </c>
      <c r="D648" s="2">
        <f>'PR-RAS'!E655</f>
        <v>945476.93</v>
      </c>
      <c r="E648" s="2">
        <v>0</v>
      </c>
      <c r="F648" s="2">
        <v>0</v>
      </c>
      <c r="G648" s="3">
        <f t="shared" si="14"/>
        <v>1723647.31819</v>
      </c>
      <c r="H648" s="3">
        <f t="shared" si="15"/>
        <v>0.15999999991618097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176525.65000000002</v>
      </c>
      <c r="D649" s="2">
        <f>'PR-RAS'!E656</f>
        <v>269422.47999999986</v>
      </c>
      <c r="E649" s="2">
        <v>0</v>
      </c>
      <c r="F649" s="2">
        <v>0</v>
      </c>
      <c r="G649" s="3">
        <f t="shared" si="14"/>
        <v>463560.15527999983</v>
      </c>
      <c r="H649" s="3">
        <f t="shared" si="15"/>
        <v>0.82999999984167516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7</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7</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5000</v>
      </c>
      <c r="D676" s="2">
        <f>'PR-RAS'!E683</f>
        <v>30000</v>
      </c>
      <c r="E676" s="2">
        <v>0</v>
      </c>
      <c r="F676" s="2">
        <v>0</v>
      </c>
      <c r="G676" s="3">
        <f t="shared" si="14"/>
        <v>43875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668.14</v>
      </c>
      <c r="E726" s="2">
        <v>0</v>
      </c>
      <c r="F726" s="2">
        <v>0</v>
      </c>
      <c r="G726" s="3">
        <f t="shared" si="14"/>
        <v>968.803</v>
      </c>
      <c r="H726" s="3">
        <f t="shared" si="15"/>
        <v>0.13999999999998636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3022</v>
      </c>
      <c r="E727" s="2">
        <v>0</v>
      </c>
      <c r="F727" s="2">
        <v>0</v>
      </c>
      <c r="G727" s="3">
        <f t="shared" si="14"/>
        <v>4387.9439999999995</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119.7</v>
      </c>
      <c r="E729" s="2">
        <v>0</v>
      </c>
      <c r="F729" s="2">
        <v>0</v>
      </c>
      <c r="G729" s="3">
        <f t="shared" si="14"/>
        <v>174.28319999999999</v>
      </c>
      <c r="H729" s="3">
        <f t="shared" si="15"/>
        <v>0.29999999999999716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74862.59</v>
      </c>
      <c r="D730" s="2">
        <f>'PR-RAS'!E737</f>
        <v>51076.45</v>
      </c>
      <c r="E730" s="2">
        <v>0</v>
      </c>
      <c r="F730" s="2">
        <v>0</v>
      </c>
      <c r="G730" s="3">
        <f t="shared" si="14"/>
        <v>129044.29220999999</v>
      </c>
      <c r="H730" s="3">
        <f t="shared" si="15"/>
        <v>0.86000000000058208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6518.28</v>
      </c>
      <c r="E731" s="2">
        <v>0</v>
      </c>
      <c r="F731" s="2">
        <v>0</v>
      </c>
      <c r="G731" s="3">
        <f t="shared" si="14"/>
        <v>9516.6887999999999</v>
      </c>
      <c r="H731" s="3">
        <f t="shared" si="15"/>
        <v>0.27999999999974534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6168.47</v>
      </c>
      <c r="D732" s="2">
        <f>'PR-RAS'!E739</f>
        <v>8209.3700000000008</v>
      </c>
      <c r="E732" s="2">
        <v>0</v>
      </c>
      <c r="F732" s="2">
        <v>0</v>
      </c>
      <c r="G732" s="3">
        <f t="shared" si="14"/>
        <v>16511.250510000002</v>
      </c>
      <c r="H732" s="3">
        <f t="shared" si="15"/>
        <v>0.84000000000105501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1310.97</v>
      </c>
      <c r="E734" s="2">
        <v>0</v>
      </c>
      <c r="F734" s="2">
        <v>0</v>
      </c>
      <c r="G734" s="3">
        <f t="shared" si="14"/>
        <v>1921.88202</v>
      </c>
      <c r="H734" s="3">
        <f t="shared" si="15"/>
        <v>2.9999999999972715E-2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454.97</v>
      </c>
      <c r="D735" s="2">
        <f>'PR-RAS'!E742</f>
        <v>485.67</v>
      </c>
      <c r="E735" s="2">
        <v>0</v>
      </c>
      <c r="F735" s="2">
        <v>0</v>
      </c>
      <c r="G735" s="3">
        <f t="shared" si="14"/>
        <v>1046.9115399999998</v>
      </c>
      <c r="H735" s="3">
        <f t="shared" si="15"/>
        <v>0.3599999999999568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276143.43999999994</v>
      </c>
      <c r="D1011" s="7">
        <f>BILANCA!E6</f>
        <v>345041.21</v>
      </c>
      <c r="E1011" s="7">
        <v>0</v>
      </c>
      <c r="F1011" s="7">
        <v>0</v>
      </c>
      <c r="G1011" s="8">
        <f t="shared" ref="G1011:G1306" si="38">B1011/1000*C1011+B1011/500*D1011</f>
        <v>966.22586000000001</v>
      </c>
      <c r="H1011" s="8">
        <f t="shared" si="35"/>
        <v>0.6499999999650754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72722.719999999958</v>
      </c>
      <c r="D1012" s="2">
        <f>BILANCA!E7</f>
        <v>59191.719999999987</v>
      </c>
      <c r="E1012" s="2">
        <v>0</v>
      </c>
      <c r="F1012" s="2">
        <v>0</v>
      </c>
      <c r="G1012" s="3">
        <f t="shared" si="38"/>
        <v>382.21231999999986</v>
      </c>
      <c r="H1012" s="3">
        <f t="shared" si="35"/>
        <v>0.56000000005587935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67917.65999999996</v>
      </c>
      <c r="D1017" s="2">
        <f>BILANCA!E12</f>
        <v>53454.239999999983</v>
      </c>
      <c r="E1017" s="2">
        <v>0</v>
      </c>
      <c r="F1017" s="2">
        <v>0</v>
      </c>
      <c r="G1017" s="3">
        <f t="shared" si="38"/>
        <v>1223.7829799999995</v>
      </c>
      <c r="H1017" s="3">
        <f t="shared" si="35"/>
        <v>0.5800000000235741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67917.649999999965</v>
      </c>
      <c r="D1024" s="2">
        <f>BILANCA!E19</f>
        <v>53454.229999999981</v>
      </c>
      <c r="E1024" s="2">
        <v>0</v>
      </c>
      <c r="F1024" s="2">
        <v>0</v>
      </c>
      <c r="G1024" s="3">
        <f t="shared" si="38"/>
        <v>2447.5655399999987</v>
      </c>
      <c r="H1024" s="3">
        <f t="shared" si="35"/>
        <v>0.58000000001629815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44251.519999999997</v>
      </c>
      <c r="D1025" s="2">
        <f>BILANCA!E20</f>
        <v>46048.22</v>
      </c>
      <c r="E1025" s="2">
        <v>0</v>
      </c>
      <c r="F1025" s="2">
        <v>0</v>
      </c>
      <c r="G1025" s="3">
        <f t="shared" si="38"/>
        <v>2045.2194</v>
      </c>
      <c r="H1025" s="3">
        <f t="shared" si="35"/>
        <v>0.70000000000436557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1851.24</v>
      </c>
      <c r="D1026" s="2">
        <f>BILANCA!E21</f>
        <v>1851.24</v>
      </c>
      <c r="E1026" s="2">
        <v>0</v>
      </c>
      <c r="F1026" s="2">
        <v>0</v>
      </c>
      <c r="G1026" s="3">
        <f t="shared" si="38"/>
        <v>88.859520000000003</v>
      </c>
      <c r="H1026" s="3">
        <f t="shared" si="35"/>
        <v>0.48000000000001819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1224.45</v>
      </c>
      <c r="D1027" s="2">
        <f>BILANCA!E22</f>
        <v>1224.45</v>
      </c>
      <c r="E1027" s="2">
        <v>0</v>
      </c>
      <c r="F1027" s="2">
        <v>0</v>
      </c>
      <c r="G1027" s="3">
        <f t="shared" si="38"/>
        <v>62.446950000000001</v>
      </c>
      <c r="H1027" s="3">
        <f t="shared" si="35"/>
        <v>0.90000000000009095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2214.23</v>
      </c>
      <c r="D1030" s="2">
        <f>BILANCA!E25</f>
        <v>2214.23</v>
      </c>
      <c r="E1030" s="2">
        <v>0</v>
      </c>
      <c r="F1030" s="2">
        <v>0</v>
      </c>
      <c r="G1030" s="3">
        <f t="shared" si="38"/>
        <v>132.85380000000001</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223970.46</v>
      </c>
      <c r="D1031" s="2">
        <f>BILANCA!E26</f>
        <v>229770.46</v>
      </c>
      <c r="E1031" s="2">
        <v>0</v>
      </c>
      <c r="F1031" s="2">
        <v>0</v>
      </c>
      <c r="G1031" s="3">
        <f t="shared" si="38"/>
        <v>14353.73898</v>
      </c>
      <c r="H1031" s="3">
        <f t="shared" si="35"/>
        <v>0.91999999998370185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205594.25</v>
      </c>
      <c r="D1033" s="2">
        <f>BILANCA!E28</f>
        <v>227654.37</v>
      </c>
      <c r="E1033" s="2">
        <v>0</v>
      </c>
      <c r="F1033" s="2">
        <v>0</v>
      </c>
      <c r="G1033" s="3">
        <f t="shared" si="38"/>
        <v>15200.768769999999</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1.0000000000218279E-2</v>
      </c>
      <c r="D1040" s="2">
        <f>BILANCA!E35</f>
        <v>1.0000000000218279E-2</v>
      </c>
      <c r="E1040" s="2">
        <v>0</v>
      </c>
      <c r="F1040" s="2">
        <v>0</v>
      </c>
      <c r="G1040" s="3">
        <f t="shared" si="38"/>
        <v>9.0000000001964507E-4</v>
      </c>
      <c r="H1040" s="3">
        <f t="shared" si="35"/>
        <v>2.0000000000436557E-2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71.14</v>
      </c>
      <c r="D1041" s="2">
        <f>BILANCA!E36</f>
        <v>71.14</v>
      </c>
      <c r="E1041" s="2">
        <v>0</v>
      </c>
      <c r="F1041" s="2">
        <v>0</v>
      </c>
      <c r="G1041" s="3">
        <f t="shared" si="38"/>
        <v>6.6160200000000007</v>
      </c>
      <c r="H1041" s="3">
        <f t="shared" si="35"/>
        <v>0.28000000000000114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7500.17</v>
      </c>
      <c r="D1044" s="2">
        <f>BILANCA!E39</f>
        <v>7500.17</v>
      </c>
      <c r="E1044" s="2">
        <v>0</v>
      </c>
      <c r="F1044" s="2">
        <v>0</v>
      </c>
      <c r="G1044" s="3">
        <f t="shared" si="38"/>
        <v>765.0173400000001</v>
      </c>
      <c r="H1044" s="3">
        <f t="shared" si="35"/>
        <v>0.34000000000014552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7571.3</v>
      </c>
      <c r="D1045" s="2">
        <f>BILANCA!E40</f>
        <v>7571.3</v>
      </c>
      <c r="E1045" s="2">
        <v>0</v>
      </c>
      <c r="F1045" s="2">
        <v>0</v>
      </c>
      <c r="G1045" s="3">
        <f t="shared" si="38"/>
        <v>794.98650000000021</v>
      </c>
      <c r="H1045" s="3">
        <f t="shared" si="35"/>
        <v>0.6000000000003638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7163.81</v>
      </c>
      <c r="D1052" s="2">
        <f>BILANCA!E47</f>
        <v>7163.81</v>
      </c>
      <c r="E1052" s="2">
        <v>0</v>
      </c>
      <c r="F1052" s="2">
        <v>0</v>
      </c>
      <c r="G1052" s="3">
        <f t="shared" si="38"/>
        <v>902.64006000000018</v>
      </c>
      <c r="H1052" s="3">
        <f t="shared" si="35"/>
        <v>0.37999999999919964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7163.81</v>
      </c>
      <c r="D1055" s="2">
        <f>BILANCA!E50</f>
        <v>7163.81</v>
      </c>
      <c r="E1055" s="2">
        <v>0</v>
      </c>
      <c r="F1055" s="2">
        <v>0</v>
      </c>
      <c r="G1055" s="3">
        <f t="shared" si="38"/>
        <v>967.11434999999994</v>
      </c>
      <c r="H1055" s="3">
        <f t="shared" si="35"/>
        <v>0.37999999999919964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12709.66</v>
      </c>
      <c r="D1059" s="2">
        <f>BILANCA!E54</f>
        <v>17136.939999999999</v>
      </c>
      <c r="E1059" s="2">
        <v>0</v>
      </c>
      <c r="F1059" s="2">
        <v>0</v>
      </c>
      <c r="G1059" s="3">
        <f t="shared" si="38"/>
        <v>2302.19346</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12709.66</v>
      </c>
      <c r="D1060" s="2">
        <f>BILANCA!E55</f>
        <v>17136.939999999999</v>
      </c>
      <c r="E1060" s="2">
        <v>0</v>
      </c>
      <c r="F1060" s="2">
        <v>0</v>
      </c>
      <c r="G1060" s="3">
        <f t="shared" si="38"/>
        <v>2349.1770000000001</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4805.0600000000004</v>
      </c>
      <c r="D1068" s="2">
        <f>BILANCA!E63</f>
        <v>5737.48</v>
      </c>
      <c r="E1068" s="2">
        <v>0</v>
      </c>
      <c r="F1068" s="2">
        <v>0</v>
      </c>
      <c r="G1068" s="3">
        <f t="shared" si="38"/>
        <v>944.24116000000004</v>
      </c>
      <c r="H1068" s="3">
        <f t="shared" si="35"/>
        <v>0.53999999999996362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4330.34</v>
      </c>
      <c r="D1069" s="2">
        <f>BILANCA!E64</f>
        <v>3164.51</v>
      </c>
      <c r="E1069" s="2">
        <v>0</v>
      </c>
      <c r="F1069" s="2">
        <v>0</v>
      </c>
      <c r="G1069" s="3">
        <f t="shared" si="38"/>
        <v>628.90224000000001</v>
      </c>
      <c r="H1069" s="3">
        <f t="shared" si="35"/>
        <v>0.82999999999992724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474.72</v>
      </c>
      <c r="D1072" s="2">
        <f>BILANCA!E67</f>
        <v>2572.9699999999998</v>
      </c>
      <c r="E1072" s="2">
        <v>0</v>
      </c>
      <c r="F1072" s="2">
        <v>0</v>
      </c>
      <c r="G1072" s="3">
        <f t="shared" si="38"/>
        <v>348.48091999999997</v>
      </c>
      <c r="H1072" s="3">
        <f t="shared" si="35"/>
        <v>0.3100000000001728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203420.71999999997</v>
      </c>
      <c r="D1074" s="2">
        <f>BILANCA!E69</f>
        <v>285849.49000000005</v>
      </c>
      <c r="E1074" s="2">
        <v>0</v>
      </c>
      <c r="F1074" s="2">
        <v>0</v>
      </c>
      <c r="G1074" s="3">
        <f t="shared" si="38"/>
        <v>49607.660800000005</v>
      </c>
      <c r="H1074" s="3">
        <f t="shared" si="35"/>
        <v>0.77000000007683411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176525.65</v>
      </c>
      <c r="D1075" s="2">
        <f>BILANCA!E70</f>
        <v>269422.48000000004</v>
      </c>
      <c r="E1075" s="2">
        <v>0</v>
      </c>
      <c r="F1075" s="2">
        <v>0</v>
      </c>
      <c r="G1075" s="3">
        <f t="shared" si="38"/>
        <v>46499.089650000002</v>
      </c>
      <c r="H1075" s="3">
        <f t="shared" si="35"/>
        <v>0.83000000004540198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175525.65</v>
      </c>
      <c r="D1076" s="2">
        <f>BILANCA!E71</f>
        <v>268422.48000000004</v>
      </c>
      <c r="E1076" s="2">
        <v>0</v>
      </c>
      <c r="F1076" s="2">
        <v>0</v>
      </c>
      <c r="G1076" s="3">
        <f t="shared" si="38"/>
        <v>47016.460260000007</v>
      </c>
      <c r="H1076" s="3">
        <f t="shared" si="35"/>
        <v>0.83000000004540198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175525.65</v>
      </c>
      <c r="D1078" s="2">
        <f>BILANCA!E73</f>
        <v>268226.58</v>
      </c>
      <c r="E1078" s="2">
        <v>0</v>
      </c>
      <c r="F1078" s="2">
        <v>0</v>
      </c>
      <c r="G1078" s="3">
        <f t="shared" si="38"/>
        <v>48414.559080000006</v>
      </c>
      <c r="H1078" s="3">
        <f t="shared" si="35"/>
        <v>0.76999999998952262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195.9</v>
      </c>
      <c r="E1080" s="2">
        <v>0</v>
      </c>
      <c r="F1080" s="2">
        <v>0</v>
      </c>
      <c r="G1080" s="3">
        <f t="shared" si="38"/>
        <v>27.426000000000002</v>
      </c>
      <c r="H1080" s="3">
        <f t="shared" si="35"/>
        <v>9.9999999999994316E-2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1000</v>
      </c>
      <c r="D1085" s="2">
        <f>BILANCA!E80</f>
        <v>1000</v>
      </c>
      <c r="E1085" s="2">
        <v>0</v>
      </c>
      <c r="F1085" s="2">
        <v>0</v>
      </c>
      <c r="G1085" s="3">
        <f t="shared" si="38"/>
        <v>225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6365.75</v>
      </c>
      <c r="D1087" s="2">
        <f>BILANCA!E82</f>
        <v>4586.9299999999994</v>
      </c>
      <c r="E1087" s="2">
        <v>0</v>
      </c>
      <c r="F1087" s="2">
        <v>0</v>
      </c>
      <c r="G1087" s="3">
        <f t="shared" si="38"/>
        <v>1196.5499699999998</v>
      </c>
      <c r="H1087" s="3">
        <f t="shared" si="35"/>
        <v>0.32000000000061846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5117.78</v>
      </c>
      <c r="D1090" s="2">
        <f>BILANCA!E85</f>
        <v>4280.6899999999996</v>
      </c>
      <c r="E1090" s="2">
        <v>0</v>
      </c>
      <c r="F1090" s="2">
        <v>0</v>
      </c>
      <c r="G1090" s="3">
        <f t="shared" si="38"/>
        <v>1094.3327999999999</v>
      </c>
      <c r="H1090" s="3">
        <f t="shared" si="35"/>
        <v>0.53000000000065484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1247.97</v>
      </c>
      <c r="D1092" s="2">
        <f>BILANCA!E87</f>
        <v>306.24</v>
      </c>
      <c r="E1092" s="2">
        <v>0</v>
      </c>
      <c r="F1092" s="2">
        <v>0</v>
      </c>
      <c r="G1092" s="3">
        <f t="shared" si="38"/>
        <v>152.55690000000001</v>
      </c>
      <c r="H1092" s="3">
        <f t="shared" si="35"/>
        <v>0.26999999999998181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12735.8</v>
      </c>
      <c r="D1152" s="2">
        <f>BILANCA!E147</f>
        <v>11840.08</v>
      </c>
      <c r="E1152" s="2">
        <v>0</v>
      </c>
      <c r="F1152" s="2">
        <v>0</v>
      </c>
      <c r="G1152" s="3">
        <f t="shared" si="38"/>
        <v>5171.0663199999999</v>
      </c>
      <c r="H1152" s="3">
        <f t="shared" si="41"/>
        <v>0.28000000000065484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13383.23</v>
      </c>
      <c r="D1166" s="2">
        <f>BILANCA!E161</f>
        <v>12487.51</v>
      </c>
      <c r="E1166" s="2">
        <v>0</v>
      </c>
      <c r="F1166" s="2">
        <v>0</v>
      </c>
      <c r="G1166" s="3">
        <f t="shared" si="38"/>
        <v>5983.8870000000006</v>
      </c>
      <c r="H1166" s="3">
        <f t="shared" si="41"/>
        <v>0.71999999999934516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647.42999999999995</v>
      </c>
      <c r="D1169" s="2">
        <f>BILANCA!E164</f>
        <v>647.42999999999995</v>
      </c>
      <c r="E1169" s="2">
        <v>0</v>
      </c>
      <c r="F1169" s="2">
        <v>0</v>
      </c>
      <c r="G1169" s="3">
        <f t="shared" si="38"/>
        <v>308.82410999999996</v>
      </c>
      <c r="H1169" s="3">
        <f t="shared" si="41"/>
        <v>0.85999999999989996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7793.52</v>
      </c>
      <c r="D1176" s="2">
        <f>BILANCA!E171</f>
        <v>0</v>
      </c>
      <c r="E1176" s="2">
        <v>0</v>
      </c>
      <c r="F1176" s="2">
        <v>0</v>
      </c>
      <c r="G1176" s="3">
        <f t="shared" si="38"/>
        <v>1293.72432</v>
      </c>
      <c r="H1176" s="3">
        <f t="shared" si="41"/>
        <v>0.47999999999956344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7793.52</v>
      </c>
      <c r="D1179" s="2">
        <f>BILANCA!E174</f>
        <v>0</v>
      </c>
      <c r="E1179" s="2">
        <v>0</v>
      </c>
      <c r="F1179" s="2">
        <v>0</v>
      </c>
      <c r="G1179" s="3">
        <f t="shared" si="38"/>
        <v>1317.1048800000001</v>
      </c>
      <c r="H1179" s="3">
        <f t="shared" si="41"/>
        <v>0.47999999999956344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276143.44</v>
      </c>
      <c r="D1180" s="2">
        <f>BILANCA!E176</f>
        <v>345041.21</v>
      </c>
      <c r="E1180" s="2">
        <v>0</v>
      </c>
      <c r="F1180" s="2">
        <v>0</v>
      </c>
      <c r="G1180" s="3">
        <f t="shared" si="38"/>
        <v>164258.39620000002</v>
      </c>
      <c r="H1180" s="3">
        <f t="shared" si="41"/>
        <v>0.65000000002328306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56191.09</v>
      </c>
      <c r="D1181" s="2">
        <f>BILANCA!E177</f>
        <v>50272.959999999999</v>
      </c>
      <c r="E1181" s="2">
        <v>0</v>
      </c>
      <c r="F1181" s="2">
        <v>0</v>
      </c>
      <c r="G1181" s="3">
        <f t="shared" si="38"/>
        <v>26802.028710000002</v>
      </c>
      <c r="H1181" s="3">
        <f t="shared" si="41"/>
        <v>0.12999999999738066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56031.409999999996</v>
      </c>
      <c r="D1182" s="2">
        <f>BILANCA!E178</f>
        <v>35731.279999999999</v>
      </c>
      <c r="E1182" s="2">
        <v>0</v>
      </c>
      <c r="F1182" s="2">
        <v>0</v>
      </c>
      <c r="G1182" s="3">
        <f t="shared" si="38"/>
        <v>21928.962839999997</v>
      </c>
      <c r="H1182" s="3">
        <f t="shared" si="41"/>
        <v>0.68999999999505235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16825.8</v>
      </c>
      <c r="D1183" s="2">
        <f>BILANCA!E179</f>
        <v>18775.259999999998</v>
      </c>
      <c r="E1183" s="2">
        <v>0</v>
      </c>
      <c r="F1183" s="2">
        <v>0</v>
      </c>
      <c r="G1183" s="3">
        <f t="shared" si="38"/>
        <v>9407.1033599999992</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24155.51</v>
      </c>
      <c r="D1184" s="2">
        <f>BILANCA!E180</f>
        <v>13982.27</v>
      </c>
      <c r="E1184" s="2">
        <v>0</v>
      </c>
      <c r="F1184" s="2">
        <v>0</v>
      </c>
      <c r="G1184" s="3">
        <f t="shared" si="38"/>
        <v>9068.8886999999995</v>
      </c>
      <c r="H1184" s="3">
        <f t="shared" si="41"/>
        <v>0.76000000000203727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91.17</v>
      </c>
      <c r="D1185" s="2">
        <f>BILANCA!E181</f>
        <v>146.41999999999999</v>
      </c>
      <c r="E1185" s="2">
        <v>0</v>
      </c>
      <c r="F1185" s="2">
        <v>0</v>
      </c>
      <c r="G1185" s="3">
        <f t="shared" si="38"/>
        <v>67.20174999999999</v>
      </c>
      <c r="H1185" s="3">
        <f t="shared" si="41"/>
        <v>0.5899999999999892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91.17</v>
      </c>
      <c r="D1188" s="2">
        <f>BILANCA!E184</f>
        <v>146.41999999999999</v>
      </c>
      <c r="E1188" s="2">
        <v>0</v>
      </c>
      <c r="F1188" s="2">
        <v>0</v>
      </c>
      <c r="G1188" s="3">
        <f t="shared" si="38"/>
        <v>68.35378</v>
      </c>
      <c r="H1188" s="3">
        <f t="shared" si="41"/>
        <v>0.5899999999999892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14958.93</v>
      </c>
      <c r="D1200" s="2">
        <f>BILANCA!E196</f>
        <v>2827.33</v>
      </c>
      <c r="E1200" s="2">
        <v>0</v>
      </c>
      <c r="F1200" s="2">
        <v>0</v>
      </c>
      <c r="G1200" s="3">
        <f t="shared" si="38"/>
        <v>3916.5820999999996</v>
      </c>
      <c r="H1200" s="3">
        <f t="shared" si="41"/>
        <v>0.3999999999996362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14350.62</v>
      </c>
      <c r="E1251" s="2">
        <v>0</v>
      </c>
      <c r="F1251" s="2">
        <v>0</v>
      </c>
      <c r="G1251" s="3">
        <f>B1251/1000*C1251+B1251/500*D1251</f>
        <v>6916.9988400000002</v>
      </c>
      <c r="H1251" s="3">
        <f>ABS(C1251-ROUND(C1251,0))+ABS(D1251-ROUND(D1251,0))</f>
        <v>0.37999999999919964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159.68</v>
      </c>
      <c r="D1252" s="2">
        <f>BILANCA!E248</f>
        <v>191.06</v>
      </c>
      <c r="E1252" s="2">
        <v>0</v>
      </c>
      <c r="F1252" s="2">
        <v>0</v>
      </c>
      <c r="G1252" s="3">
        <f t="shared" si="38"/>
        <v>131.1156</v>
      </c>
      <c r="H1252" s="3">
        <f t="shared" si="41"/>
        <v>0.37999999999999545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159.68</v>
      </c>
      <c r="D1253" s="2">
        <f>BILANCA!E249</f>
        <v>191.06</v>
      </c>
      <c r="E1253" s="2">
        <v>0</v>
      </c>
      <c r="F1253" s="2">
        <v>0</v>
      </c>
      <c r="G1253" s="3">
        <f t="shared" si="38"/>
        <v>131.6574</v>
      </c>
      <c r="H1253" s="3">
        <f t="shared" si="41"/>
        <v>0.37999999999999545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219952.35</v>
      </c>
      <c r="D1255" s="2">
        <f>BILANCA!E251</f>
        <v>294768.25</v>
      </c>
      <c r="E1255" s="2">
        <v>0</v>
      </c>
      <c r="F1255" s="2">
        <v>0</v>
      </c>
      <c r="G1255" s="3">
        <f t="shared" si="38"/>
        <v>198324.76825000002</v>
      </c>
      <c r="H1255" s="3">
        <f t="shared" si="41"/>
        <v>0.60000000000582077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68152.61</v>
      </c>
      <c r="D1256" s="2">
        <f>BILANCA!E252</f>
        <v>53689.19</v>
      </c>
      <c r="E1256" s="2">
        <v>0</v>
      </c>
      <c r="F1256" s="2">
        <v>0</v>
      </c>
      <c r="G1256" s="3">
        <f t="shared" si="38"/>
        <v>43180.623540000001</v>
      </c>
      <c r="H1256" s="3">
        <f t="shared" si="41"/>
        <v>0.58000000000174623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68152.61</v>
      </c>
      <c r="D1257" s="2">
        <f>BILANCA!E253</f>
        <v>53689.19</v>
      </c>
      <c r="E1257" s="2">
        <v>0</v>
      </c>
      <c r="F1257" s="2">
        <v>0</v>
      </c>
      <c r="G1257" s="3">
        <f t="shared" si="38"/>
        <v>43356.15453</v>
      </c>
      <c r="H1257" s="3">
        <f t="shared" si="41"/>
        <v>0.58000000000174623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141141.26999999999</v>
      </c>
      <c r="D1259" s="2">
        <f>BILANCA!E255</f>
        <v>225289.01</v>
      </c>
      <c r="E1259" s="2">
        <v>0</v>
      </c>
      <c r="F1259" s="2">
        <v>0</v>
      </c>
      <c r="G1259" s="3">
        <f t="shared" si="38"/>
        <v>147338.10321</v>
      </c>
      <c r="H1259" s="3">
        <f t="shared" si="41"/>
        <v>0.27999999999883585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141141.26999999999</v>
      </c>
      <c r="D1260" s="2">
        <f>BILANCA!E256</f>
        <v>248429.51</v>
      </c>
      <c r="E1260" s="2">
        <v>0</v>
      </c>
      <c r="F1260" s="2">
        <v>0</v>
      </c>
      <c r="G1260" s="3">
        <f t="shared" si="38"/>
        <v>159500.07250000001</v>
      </c>
      <c r="H1260" s="3">
        <f t="shared" si="41"/>
        <v>0.7599999999802094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141141.26999999999</v>
      </c>
      <c r="D1261" s="2">
        <f>BILANCA!E257</f>
        <v>248429.51</v>
      </c>
      <c r="E1261" s="2">
        <v>0</v>
      </c>
      <c r="F1261" s="2">
        <v>0</v>
      </c>
      <c r="G1261" s="3">
        <f t="shared" si="38"/>
        <v>160138.07279000001</v>
      </c>
      <c r="H1261" s="3">
        <f t="shared" si="41"/>
        <v>0.7599999999802094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23140.5</v>
      </c>
      <c r="E1264" s="2">
        <v>0</v>
      </c>
      <c r="F1264" s="2">
        <v>0</v>
      </c>
      <c r="G1264" s="3">
        <f t="shared" si="38"/>
        <v>11755.374</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23140.5</v>
      </c>
      <c r="E1266" s="2">
        <v>0</v>
      </c>
      <c r="F1266" s="2">
        <v>0</v>
      </c>
      <c r="G1266" s="3">
        <f t="shared" si="38"/>
        <v>11847.936</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10658.47</v>
      </c>
      <c r="D1278" s="2">
        <f>BILANCA!E274</f>
        <v>15790.05</v>
      </c>
      <c r="E1278" s="2">
        <v>0</v>
      </c>
      <c r="F1278" s="2">
        <v>0</v>
      </c>
      <c r="G1278" s="3">
        <f t="shared" si="38"/>
        <v>11319.936760000001</v>
      </c>
      <c r="H1278" s="3">
        <f t="shared" si="41"/>
        <v>0.51999999999861757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10658.47</v>
      </c>
      <c r="D1292" s="2">
        <f>BILANCA!E288</f>
        <v>15790.05</v>
      </c>
      <c r="E1292" s="2">
        <v>0</v>
      </c>
      <c r="F1292" s="2">
        <v>0</v>
      </c>
      <c r="G1292" s="3">
        <f t="shared" si="48"/>
        <v>11911.276739999998</v>
      </c>
      <c r="H1292" s="3">
        <f t="shared" si="49"/>
        <v>0.51999999999861757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3041982.22</v>
      </c>
      <c r="D1301" s="2">
        <f>BILANCA!E297</f>
        <v>3001690.21</v>
      </c>
      <c r="E1301" s="2">
        <v>0</v>
      </c>
      <c r="F1301" s="2">
        <v>0</v>
      </c>
      <c r="G1301" s="3">
        <f t="shared" si="38"/>
        <v>2632200.5282399999</v>
      </c>
      <c r="H1301" s="3">
        <f t="shared" si="41"/>
        <v>0.43000000016763806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3041982.22</v>
      </c>
      <c r="D1302" s="2">
        <f>BILANCA!E298</f>
        <v>3001690.21</v>
      </c>
      <c r="E1302" s="2">
        <v>0</v>
      </c>
      <c r="F1302" s="2">
        <v>0</v>
      </c>
      <c r="G1302" s="3">
        <f t="shared" si="38"/>
        <v>2641245.8908799998</v>
      </c>
      <c r="H1302" s="3">
        <f t="shared" si="41"/>
        <v>0.43000000016763806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4947.43</v>
      </c>
      <c r="D1305" s="2">
        <f>BILANCA!E302</f>
        <v>0</v>
      </c>
      <c r="E1305" s="2">
        <v>0</v>
      </c>
      <c r="F1305" s="2">
        <v>0</v>
      </c>
      <c r="G1305" s="3">
        <f t="shared" si="38"/>
        <v>1459.4918500000001</v>
      </c>
      <c r="H1305" s="3">
        <f t="shared" si="41"/>
        <v>0.43000000000029104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8435.7999999999993</v>
      </c>
      <c r="D1306" s="2">
        <f>BILANCA!E303</f>
        <v>12487.51</v>
      </c>
      <c r="E1306" s="2">
        <v>0</v>
      </c>
      <c r="F1306" s="2">
        <v>0</v>
      </c>
      <c r="G1306" s="3">
        <f t="shared" si="38"/>
        <v>9889.602719999999</v>
      </c>
      <c r="H1306" s="3">
        <f t="shared" si="41"/>
        <v>0.69000000000050932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941.73</v>
      </c>
      <c r="D1311" s="2">
        <f>BILANCA!E308</f>
        <v>0</v>
      </c>
      <c r="E1311" s="2">
        <v>0</v>
      </c>
      <c r="F1311" s="2">
        <v>0</v>
      </c>
      <c r="G1311" s="3">
        <f t="shared" si="52"/>
        <v>283.46073000000001</v>
      </c>
      <c r="H1311" s="3">
        <f t="shared" si="41"/>
        <v>0.26999999999998181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302.33</v>
      </c>
      <c r="D1312" s="2">
        <f>BILANCA!E309</f>
        <v>302.33</v>
      </c>
      <c r="E1312" s="2">
        <v>0</v>
      </c>
      <c r="F1312" s="2">
        <v>0</v>
      </c>
      <c r="G1312" s="3">
        <f t="shared" si="52"/>
        <v>273.91098</v>
      </c>
      <c r="H1312" s="3">
        <f t="shared" si="41"/>
        <v>0.65999999999996817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3.91</v>
      </c>
      <c r="D1314" s="2">
        <f>BILANCA!E311</f>
        <v>3.91</v>
      </c>
      <c r="E1314" s="2">
        <v>0</v>
      </c>
      <c r="F1314" s="2">
        <v>0</v>
      </c>
      <c r="G1314" s="3">
        <f t="shared" si="52"/>
        <v>3.5659199999999998</v>
      </c>
      <c r="H1314" s="3">
        <f t="shared" si="41"/>
        <v>0.17999999999999972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56031.41</v>
      </c>
      <c r="D1340" s="2">
        <f>BILANCA!E337</f>
        <v>35731.279999999999</v>
      </c>
      <c r="E1340" s="2">
        <v>0</v>
      </c>
      <c r="F1340" s="2">
        <v>0</v>
      </c>
      <c r="G1340" s="3">
        <f t="shared" si="52"/>
        <v>42073.0101</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2612.8000000000002</v>
      </c>
      <c r="E1368" s="2">
        <v>0</v>
      </c>
      <c r="F1368" s="2">
        <v>0</v>
      </c>
      <c r="G1368" s="3">
        <f t="shared" si="57"/>
        <v>1870.7648000000002</v>
      </c>
      <c r="H1368" s="3">
        <f t="shared" si="58"/>
        <v>0.1999999999998181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11737.82</v>
      </c>
      <c r="E1382" s="2">
        <v>0</v>
      </c>
      <c r="F1382" s="2">
        <v>0</v>
      </c>
      <c r="G1382" s="3">
        <f t="shared" si="59"/>
        <v>8732.9380799999999</v>
      </c>
      <c r="H1382" s="3">
        <f t="shared" si="60"/>
        <v>0.18000000000029104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3041982.22</v>
      </c>
      <c r="D1390" s="2">
        <f>BILANCA!E387</f>
        <v>3001690.21</v>
      </c>
      <c r="E1390" s="2">
        <v>0</v>
      </c>
      <c r="F1390" s="2">
        <v>0</v>
      </c>
      <c r="G1390" s="3">
        <f t="shared" ref="G1390:G1399" si="61">B1390/1000*C1390+B1390/500*D1390</f>
        <v>3437237.8032</v>
      </c>
      <c r="H1390" s="3">
        <f t="shared" ref="H1390:H1399" si="62">ABS(C1390-ROUND(C1390,0))+ABS(D1390-ROUND(D1390,0))</f>
        <v>0.43000000016763806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514306.73</v>
      </c>
      <c r="D1503" s="2">
        <f>'RAS-funkcijski'!E107</f>
        <v>656066.48</v>
      </c>
      <c r="E1503" s="2">
        <v>0</v>
      </c>
      <c r="F1503" s="2">
        <v>0</v>
      </c>
      <c r="G1503" s="3">
        <f t="shared" si="52"/>
        <v>188123.28806999998</v>
      </c>
      <c r="H1503" s="3">
        <f t="shared" si="63"/>
        <v>0.75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514306.73</v>
      </c>
      <c r="D1509" s="2">
        <f>'RAS-funkcijski'!E113</f>
        <v>656066.48</v>
      </c>
      <c r="E1509" s="2">
        <v>0</v>
      </c>
      <c r="F1509" s="2">
        <v>0</v>
      </c>
      <c r="G1509" s="3">
        <f t="shared" si="52"/>
        <v>199081.92620999998</v>
      </c>
      <c r="H1509" s="3">
        <f t="shared" si="63"/>
        <v>0.75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514306.73</v>
      </c>
      <c r="D1537" s="14">
        <f>'RAS-funkcijski'!E141</f>
        <v>656066.48</v>
      </c>
      <c r="E1537" s="14">
        <v>0</v>
      </c>
      <c r="F1537" s="14">
        <v>0</v>
      </c>
      <c r="G1537" s="15">
        <f t="shared" si="52"/>
        <v>250222.23752999998</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56031.41</v>
      </c>
      <c r="D1582" s="7"/>
      <c r="E1582" s="7">
        <v>0</v>
      </c>
      <c r="F1582" s="7">
        <v>0</v>
      </c>
      <c r="G1582" s="8">
        <f t="shared" ref="G1582:G1686" si="70">B1582/1000*C1582</f>
        <v>56.031410000000008</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750789.48</v>
      </c>
      <c r="D1583" s="2">
        <v>0</v>
      </c>
      <c r="E1583" s="2">
        <v>0</v>
      </c>
      <c r="F1583" s="2">
        <v>0</v>
      </c>
      <c r="G1583" s="3">
        <f t="shared" si="70"/>
        <v>1501.5789600000001</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719558.07</v>
      </c>
      <c r="D1585" s="2">
        <v>0</v>
      </c>
      <c r="E1585" s="2">
        <v>0</v>
      </c>
      <c r="F1585" s="2">
        <v>0</v>
      </c>
      <c r="G1585" s="3">
        <f t="shared" si="70"/>
        <v>2878.2322799999997</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242127.58</v>
      </c>
      <c r="D1586" s="2">
        <v>0</v>
      </c>
      <c r="E1586" s="2">
        <v>0</v>
      </c>
      <c r="F1586" s="2">
        <v>0</v>
      </c>
      <c r="G1586" s="3">
        <f t="shared" si="70"/>
        <v>1210.6378999999999</v>
      </c>
      <c r="H1586" s="3">
        <f t="shared" si="71"/>
        <v>0.42000000001280569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442498.49</v>
      </c>
      <c r="D1587" s="2">
        <v>0</v>
      </c>
      <c r="E1587" s="2">
        <v>0</v>
      </c>
      <c r="F1587" s="2">
        <v>0</v>
      </c>
      <c r="G1587" s="3">
        <f t="shared" si="70"/>
        <v>2654.9909400000001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1182.1600000000001</v>
      </c>
      <c r="D1588" s="2">
        <v>0</v>
      </c>
      <c r="E1588" s="2">
        <v>0</v>
      </c>
      <c r="F1588" s="2">
        <v>0</v>
      </c>
      <c r="G1588" s="3">
        <f t="shared" si="70"/>
        <v>8.2751200000000011</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33749.839999999997</v>
      </c>
      <c r="D1593" s="2">
        <v>0</v>
      </c>
      <c r="E1593" s="2">
        <v>0</v>
      </c>
      <c r="F1593" s="2">
        <v>0</v>
      </c>
      <c r="G1593" s="3">
        <f t="shared" si="70"/>
        <v>404.99807999999996</v>
      </c>
      <c r="H1593" s="3">
        <f t="shared" si="71"/>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9495.8799999999992</v>
      </c>
      <c r="D1594" s="2">
        <v>0</v>
      </c>
      <c r="E1594" s="2">
        <v>0</v>
      </c>
      <c r="F1594" s="2">
        <v>0</v>
      </c>
      <c r="G1594" s="3">
        <f t="shared" si="70"/>
        <v>123.44643999999998</v>
      </c>
      <c r="H1594" s="3">
        <f t="shared" si="71"/>
        <v>0.12000000000080036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21735.53</v>
      </c>
      <c r="D1601" s="2">
        <v>0</v>
      </c>
      <c r="E1601" s="2">
        <v>0</v>
      </c>
      <c r="F1601" s="2">
        <v>0</v>
      </c>
      <c r="G1601" s="3">
        <f>B1601/1000*C1601</f>
        <v>434.7106</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756738.99</v>
      </c>
      <c r="D1602" s="2">
        <v>0</v>
      </c>
      <c r="E1602" s="2">
        <v>0</v>
      </c>
      <c r="F1602" s="2">
        <v>0</v>
      </c>
      <c r="G1602" s="3">
        <f t="shared" si="70"/>
        <v>15891.51879</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726143.41</v>
      </c>
      <c r="D1604" s="2">
        <v>0</v>
      </c>
      <c r="E1604" s="2">
        <v>0</v>
      </c>
      <c r="F1604" s="2">
        <v>0</v>
      </c>
      <c r="G1604" s="3">
        <f t="shared" si="70"/>
        <v>16701.298429999999</v>
      </c>
      <c r="H1604" s="3">
        <f t="shared" si="71"/>
        <v>0.41000000003259629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240178.12</v>
      </c>
      <c r="D1605" s="2">
        <v>0</v>
      </c>
      <c r="E1605" s="2">
        <v>0</v>
      </c>
      <c r="F1605" s="2">
        <v>0</v>
      </c>
      <c r="G1605" s="3">
        <f t="shared" si="70"/>
        <v>5764.2748799999999</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452671.73</v>
      </c>
      <c r="D1606" s="2">
        <v>0</v>
      </c>
      <c r="E1606" s="2">
        <v>0</v>
      </c>
      <c r="F1606" s="2">
        <v>0</v>
      </c>
      <c r="G1606" s="3">
        <f t="shared" si="70"/>
        <v>11316.793250000001</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1126.9100000000001</v>
      </c>
      <c r="D1607" s="2">
        <v>0</v>
      </c>
      <c r="E1607" s="2">
        <v>0</v>
      </c>
      <c r="F1607" s="2">
        <v>0</v>
      </c>
      <c r="G1607" s="3">
        <f t="shared" si="70"/>
        <v>29.299659999999999</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32166.65</v>
      </c>
      <c r="D1612" s="2">
        <v>0</v>
      </c>
      <c r="E1612" s="2">
        <v>0</v>
      </c>
      <c r="F1612" s="2">
        <v>0</v>
      </c>
      <c r="G1612" s="3">
        <f t="shared" si="70"/>
        <v>997.16615000000002</v>
      </c>
      <c r="H1612" s="3">
        <f t="shared" si="71"/>
        <v>0.34999999999854481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9495.8799999999992</v>
      </c>
      <c r="D1613" s="2">
        <v>0</v>
      </c>
      <c r="E1613" s="2">
        <v>0</v>
      </c>
      <c r="F1613" s="2">
        <v>0</v>
      </c>
      <c r="G1613" s="3">
        <f t="shared" si="70"/>
        <v>303.86815999999999</v>
      </c>
      <c r="H1613" s="3">
        <f t="shared" si="71"/>
        <v>0.12000000000080036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21099.7</v>
      </c>
      <c r="D1620" s="2">
        <v>0</v>
      </c>
      <c r="E1620" s="2">
        <v>0</v>
      </c>
      <c r="F1620" s="2">
        <v>0</v>
      </c>
      <c r="G1620" s="3">
        <f>B1620/1000*C1620</f>
        <v>822.88830000000007</v>
      </c>
      <c r="H1620" s="3">
        <f>ABS(C1620-ROUND(C1620,0))</f>
        <v>0.2999999999992724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50081.900000000023</v>
      </c>
      <c r="D1621" s="2">
        <v>0</v>
      </c>
      <c r="E1621" s="2">
        <v>0</v>
      </c>
      <c r="F1621" s="2">
        <v>0</v>
      </c>
      <c r="G1621" s="3">
        <f t="shared" si="70"/>
        <v>2003.276000000001</v>
      </c>
      <c r="H1621" s="3">
        <f t="shared" si="71"/>
        <v>9.9999999976716936E-2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50081.9</v>
      </c>
      <c r="D1681" s="2">
        <v>0</v>
      </c>
      <c r="E1681" s="2">
        <v>0</v>
      </c>
      <c r="F1681" s="2">
        <v>0</v>
      </c>
      <c r="G1681" s="3">
        <f t="shared" si="70"/>
        <v>5008.1900000000005</v>
      </c>
      <c r="H1681" s="3">
        <f t="shared" si="71"/>
        <v>9.9999999998544808E-2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35731.279999999999</v>
      </c>
      <c r="D1683" s="2">
        <v>0</v>
      </c>
      <c r="E1683" s="2">
        <v>0</v>
      </c>
      <c r="F1683" s="2">
        <v>0</v>
      </c>
      <c r="G1683" s="3">
        <f t="shared" si="70"/>
        <v>3644.5905599999996</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14350.62</v>
      </c>
      <c r="D1686" s="14">
        <v>0</v>
      </c>
      <c r="E1686" s="14">
        <v>0</v>
      </c>
      <c r="F1686" s="14">
        <v>0</v>
      </c>
      <c r="G1686" s="15">
        <f t="shared" si="70"/>
        <v>1506.8151</v>
      </c>
      <c r="H1686" s="15">
        <f t="shared" si="71"/>
        <v>0.37999999999919964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48398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572287.02999999991</v>
      </c>
      <c r="I17" s="275">
        <f>'PR-RAS'!E6</f>
        <v>740214.22000000009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498762.93000000005</v>
      </c>
      <c r="I18" s="275">
        <f>'PR-RAS'!E152</f>
        <v>648469.78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141141.26999999987</v>
      </c>
      <c r="I19" s="275">
        <f>'PR-RAS'!E649</f>
        <v>225289.01000000013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72722.719999999958</v>
      </c>
      <c r="I22" s="275">
        <f>BILANCA!E7</f>
        <v>59191.719999999987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203420.71999999997</v>
      </c>
      <c r="I23" s="275">
        <f>BILANCA!E69</f>
        <v>285849.49000000005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56191.09</v>
      </c>
      <c r="I24" s="275">
        <f>BILANCA!E177</f>
        <v>50272.959999999999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219952.35</v>
      </c>
      <c r="I25" s="275">
        <f>BILANCA!E251</f>
        <v>294768.25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514306.73</v>
      </c>
      <c r="I31" s="275">
        <f>'RAS-funkcijski'!E141</f>
        <v>656066.48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56031.41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50081.900000000023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50081.9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572287.02999999991</v>
      </c>
      <c r="E6" s="60">
        <f>E7+E43+E49+E82+E106+E125+E134+E140</f>
        <v>740214.22000000009</v>
      </c>
      <c r="F6" s="45">
        <f t="shared" ref="F6:F132" si="0">IF(D6&lt;&gt;0,IF(E6/D6&gt;=100,"&gt;&gt;100",E6/D6*100),"-")</f>
        <v>129.34317592345229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5000</v>
      </c>
      <c r="E49" s="60">
        <f>E50+E53+E58+E61+E64+E68+E71+E74+E77</f>
        <v>30000</v>
      </c>
      <c r="F49" s="45">
        <f t="shared" si="0"/>
        <v>600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5000</v>
      </c>
      <c r="E68" s="60">
        <f t="shared" si="11"/>
        <v>30000</v>
      </c>
      <c r="F68" s="45">
        <f t="shared" si="0"/>
        <v>600</v>
      </c>
    </row>
    <row r="69" spans="1:6" ht="12.75" customHeight="1" x14ac:dyDescent="0.2">
      <c r="A69" s="63" t="s">
        <v>141</v>
      </c>
      <c r="B69" s="64" t="s">
        <v>142</v>
      </c>
      <c r="C69" s="247" t="s">
        <v>141</v>
      </c>
      <c r="D69" s="194">
        <v>5000</v>
      </c>
      <c r="E69" s="194">
        <v>30000</v>
      </c>
      <c r="F69" s="45">
        <f t="shared" si="0"/>
        <v>600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12075.6</v>
      </c>
      <c r="E82" s="60">
        <f t="shared" si="15"/>
        <v>13062.589999999998</v>
      </c>
      <c r="F82" s="45">
        <f t="shared" si="0"/>
        <v>108.17342409486896</v>
      </c>
    </row>
    <row r="83" spans="1:6" ht="12.75" customHeight="1" x14ac:dyDescent="0.2">
      <c r="A83" s="63">
        <v>641</v>
      </c>
      <c r="B83" s="64" t="s">
        <v>169</v>
      </c>
      <c r="C83" s="247" t="s">
        <v>170</v>
      </c>
      <c r="D83" s="60">
        <f t="shared" ref="D83:E83" si="16">SUM(D84:D90)</f>
        <v>0.17</v>
      </c>
      <c r="E83" s="60">
        <f t="shared" si="16"/>
        <v>2.71</v>
      </c>
      <c r="F83" s="45">
        <f t="shared" si="0"/>
        <v>1594.1176470588234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0.17</v>
      </c>
      <c r="E85" s="194">
        <v>2.71</v>
      </c>
      <c r="F85" s="45">
        <f t="shared" si="0"/>
        <v>1594.1176470588234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12075.43</v>
      </c>
      <c r="E91" s="60">
        <f t="shared" si="17"/>
        <v>13059.88</v>
      </c>
      <c r="F91" s="45">
        <f t="shared" si="0"/>
        <v>108.15250471411784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12075.43</v>
      </c>
      <c r="E93" s="194">
        <v>13059.88</v>
      </c>
      <c r="F93" s="45">
        <f t="shared" si="0"/>
        <v>108.15250471411784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187046.53</v>
      </c>
      <c r="E125" s="60">
        <f t="shared" si="22"/>
        <v>264199.39</v>
      </c>
      <c r="F125" s="45">
        <f t="shared" si="0"/>
        <v>141.24795044313305</v>
      </c>
    </row>
    <row r="126" spans="1:6" ht="12.75" customHeight="1" x14ac:dyDescent="0.2">
      <c r="A126" s="63">
        <v>661</v>
      </c>
      <c r="B126" s="65" t="s">
        <v>255</v>
      </c>
      <c r="C126" s="247" t="s">
        <v>256</v>
      </c>
      <c r="D126" s="60">
        <f t="shared" ref="D126:E126" si="23">SUM(D127:D128)</f>
        <v>182410.19</v>
      </c>
      <c r="E126" s="60">
        <f t="shared" si="23"/>
        <v>258519.39</v>
      </c>
      <c r="F126" s="45">
        <f t="shared" si="0"/>
        <v>141.72420411381623</v>
      </c>
    </row>
    <row r="127" spans="1:6" ht="12.75" customHeight="1" x14ac:dyDescent="0.2">
      <c r="A127" s="63">
        <v>6614</v>
      </c>
      <c r="B127" s="65" t="s">
        <v>257</v>
      </c>
      <c r="C127" s="247" t="s">
        <v>258</v>
      </c>
      <c r="D127" s="194">
        <v>42017.93</v>
      </c>
      <c r="E127" s="194">
        <v>55750.69</v>
      </c>
      <c r="F127" s="45">
        <f t="shared" si="0"/>
        <v>132.68309505013693</v>
      </c>
    </row>
    <row r="128" spans="1:6" ht="12.75" customHeight="1" x14ac:dyDescent="0.2">
      <c r="A128" s="63">
        <v>6615</v>
      </c>
      <c r="B128" s="65" t="s">
        <v>259</v>
      </c>
      <c r="C128" s="247" t="s">
        <v>260</v>
      </c>
      <c r="D128" s="194">
        <v>140392.26</v>
      </c>
      <c r="E128" s="194">
        <v>202768.7</v>
      </c>
      <c r="F128" s="45">
        <f t="shared" si="0"/>
        <v>144.43011317005653</v>
      </c>
    </row>
    <row r="129" spans="1:6" ht="36" x14ac:dyDescent="0.2">
      <c r="A129" s="63">
        <v>663</v>
      </c>
      <c r="B129" s="182" t="s">
        <v>261</v>
      </c>
      <c r="C129" s="247" t="s">
        <v>262</v>
      </c>
      <c r="D129" s="60">
        <f t="shared" ref="D129:E129" si="24">SUM(D130:D133)</f>
        <v>4636.34</v>
      </c>
      <c r="E129" s="60">
        <f t="shared" si="24"/>
        <v>5680</v>
      </c>
      <c r="F129" s="45">
        <f t="shared" si="0"/>
        <v>122.51042848453737</v>
      </c>
    </row>
    <row r="130" spans="1:6" ht="12.75" customHeight="1" x14ac:dyDescent="0.2">
      <c r="A130" s="63">
        <v>6631</v>
      </c>
      <c r="B130" s="65" t="s">
        <v>263</v>
      </c>
      <c r="C130" s="247" t="s">
        <v>264</v>
      </c>
      <c r="D130" s="194">
        <v>4636.34</v>
      </c>
      <c r="E130" s="194">
        <v>5680</v>
      </c>
      <c r="F130" s="45">
        <f t="shared" si="0"/>
        <v>122.51042848453737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366606.81</v>
      </c>
      <c r="E134" s="60">
        <f t="shared" si="25"/>
        <v>431141.32</v>
      </c>
      <c r="F134" s="45">
        <f t="shared" ref="F134:F229" si="26">IF(D134&lt;&gt;0,IF(E134/D134&gt;=100,"&gt;&gt;100",E134/D134*100),"-")</f>
        <v>117.60319455058676</v>
      </c>
    </row>
    <row r="135" spans="1:6" ht="24" x14ac:dyDescent="0.2">
      <c r="A135" s="63">
        <v>671</v>
      </c>
      <c r="B135" s="182" t="s">
        <v>273</v>
      </c>
      <c r="C135" s="247" t="s">
        <v>274</v>
      </c>
      <c r="D135" s="60">
        <f t="shared" ref="D135:E135" si="27">SUM(D136:D138)</f>
        <v>366606.81</v>
      </c>
      <c r="E135" s="60">
        <f t="shared" si="27"/>
        <v>431141.32</v>
      </c>
      <c r="F135" s="45">
        <f t="shared" si="26"/>
        <v>117.60319455058676</v>
      </c>
    </row>
    <row r="136" spans="1:6" ht="12.75" customHeight="1" x14ac:dyDescent="0.2">
      <c r="A136" s="63">
        <v>6711</v>
      </c>
      <c r="B136" s="65" t="s">
        <v>275</v>
      </c>
      <c r="C136" s="247" t="s">
        <v>276</v>
      </c>
      <c r="D136" s="194">
        <v>366606.81</v>
      </c>
      <c r="E136" s="194">
        <v>431141.32</v>
      </c>
      <c r="F136" s="45">
        <f t="shared" si="26"/>
        <v>117.60319455058676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1558.09</v>
      </c>
      <c r="E140" s="60">
        <f t="shared" si="28"/>
        <v>1810.92</v>
      </c>
      <c r="F140" s="45">
        <f t="shared" si="26"/>
        <v>116.22691885577856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1558.09</v>
      </c>
      <c r="E151" s="194">
        <v>1810.92</v>
      </c>
      <c r="F151" s="45">
        <f t="shared" si="26"/>
        <v>116.22691885577856</v>
      </c>
    </row>
    <row r="152" spans="1:6" ht="12.75" customHeight="1" x14ac:dyDescent="0.2">
      <c r="A152" s="63">
        <v>3</v>
      </c>
      <c r="B152" s="64" t="s">
        <v>307</v>
      </c>
      <c r="C152" s="247" t="s">
        <v>13</v>
      </c>
      <c r="D152" s="60">
        <f>D153+D164+D202+D221+D230+D262+D273</f>
        <v>498762.93000000005</v>
      </c>
      <c r="E152" s="60">
        <f>E153+E164+E202+E221+E230+E262+E273</f>
        <v>648469.78</v>
      </c>
      <c r="F152" s="45">
        <f t="shared" si="26"/>
        <v>130.0156328779286</v>
      </c>
    </row>
    <row r="153" spans="1:6" ht="12.75" customHeight="1" x14ac:dyDescent="0.2">
      <c r="A153" s="63">
        <v>31</v>
      </c>
      <c r="B153" s="64" t="s">
        <v>308</v>
      </c>
      <c r="C153" s="247" t="s">
        <v>309</v>
      </c>
      <c r="D153" s="60">
        <f t="shared" ref="D153:E153" si="30">D154+D159+D160</f>
        <v>144384.52000000002</v>
      </c>
      <c r="E153" s="60">
        <f t="shared" si="30"/>
        <v>246947.34999999998</v>
      </c>
      <c r="F153" s="45">
        <f t="shared" si="26"/>
        <v>171.034505638139</v>
      </c>
    </row>
    <row r="154" spans="1:6" ht="12.75" customHeight="1" x14ac:dyDescent="0.2">
      <c r="A154" s="63">
        <v>311</v>
      </c>
      <c r="B154" s="64" t="s">
        <v>310</v>
      </c>
      <c r="C154" s="247" t="s">
        <v>311</v>
      </c>
      <c r="D154" s="60">
        <f t="shared" ref="D154:E154" si="31">SUM(D155:D158)</f>
        <v>111869.66</v>
      </c>
      <c r="E154" s="60">
        <f t="shared" si="31"/>
        <v>195315.74</v>
      </c>
      <c r="F154" s="45">
        <f t="shared" si="26"/>
        <v>174.59223528524174</v>
      </c>
    </row>
    <row r="155" spans="1:6" ht="12.75" customHeight="1" x14ac:dyDescent="0.2">
      <c r="A155" s="63">
        <v>3111</v>
      </c>
      <c r="B155" s="64" t="s">
        <v>312</v>
      </c>
      <c r="C155" s="247" t="s">
        <v>313</v>
      </c>
      <c r="D155" s="194">
        <v>111869.66</v>
      </c>
      <c r="E155" s="194">
        <v>195315.74</v>
      </c>
      <c r="F155" s="45">
        <f t="shared" si="26"/>
        <v>174.59223528524174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12772.8</v>
      </c>
      <c r="E159" s="194">
        <v>20688.05</v>
      </c>
      <c r="F159" s="45">
        <f t="shared" si="26"/>
        <v>161.96957597394464</v>
      </c>
    </row>
    <row r="160" spans="1:6" ht="12.75" customHeight="1" x14ac:dyDescent="0.2">
      <c r="A160" s="63">
        <v>313</v>
      </c>
      <c r="B160" s="65" t="s">
        <v>322</v>
      </c>
      <c r="C160" s="247" t="s">
        <v>323</v>
      </c>
      <c r="D160" s="60">
        <f t="shared" ref="D160:E160" si="32">SUM(D161:D163)</f>
        <v>19742.060000000001</v>
      </c>
      <c r="E160" s="60">
        <f t="shared" si="32"/>
        <v>30943.56</v>
      </c>
      <c r="F160" s="45">
        <f t="shared" si="26"/>
        <v>156.73926631769936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19742.060000000001</v>
      </c>
      <c r="E162" s="194">
        <v>30943.56</v>
      </c>
      <c r="F162" s="45">
        <f t="shared" si="26"/>
        <v>156.73926631769936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352218.75</v>
      </c>
      <c r="E164" s="60">
        <f>E165+E170+E178+E188+E189+E194</f>
        <v>398642.23</v>
      </c>
      <c r="F164" s="45">
        <f t="shared" si="26"/>
        <v>113.18029775530121</v>
      </c>
    </row>
    <row r="165" spans="1:6" ht="12.75" customHeight="1" x14ac:dyDescent="0.2">
      <c r="A165" s="63">
        <v>321</v>
      </c>
      <c r="B165" s="64" t="s">
        <v>332</v>
      </c>
      <c r="C165" s="247" t="s">
        <v>333</v>
      </c>
      <c r="D165" s="60">
        <f t="shared" ref="D165:E165" si="33">SUM(D166:D169)</f>
        <v>4782.32</v>
      </c>
      <c r="E165" s="60">
        <f t="shared" si="33"/>
        <v>5669.08</v>
      </c>
      <c r="F165" s="45">
        <f t="shared" si="26"/>
        <v>118.54246474514463</v>
      </c>
    </row>
    <row r="166" spans="1:6" ht="12.75" customHeight="1" x14ac:dyDescent="0.2">
      <c r="A166" s="63">
        <v>3211</v>
      </c>
      <c r="B166" s="64" t="s">
        <v>334</v>
      </c>
      <c r="C166" s="247" t="s">
        <v>335</v>
      </c>
      <c r="D166" s="194">
        <v>2275.3200000000002</v>
      </c>
      <c r="E166" s="194">
        <v>2567.08</v>
      </c>
      <c r="F166" s="45">
        <f t="shared" si="26"/>
        <v>112.82281173637114</v>
      </c>
    </row>
    <row r="167" spans="1:6" ht="12.75" customHeight="1" x14ac:dyDescent="0.2">
      <c r="A167" s="63">
        <v>3212</v>
      </c>
      <c r="B167" s="64" t="s">
        <v>336</v>
      </c>
      <c r="C167" s="247" t="s">
        <v>337</v>
      </c>
      <c r="D167" s="194">
        <v>2288</v>
      </c>
      <c r="E167" s="194">
        <v>3022</v>
      </c>
      <c r="F167" s="45">
        <f t="shared" si="26"/>
        <v>132.08041958041957</v>
      </c>
    </row>
    <row r="168" spans="1:6" ht="12.75" customHeight="1" x14ac:dyDescent="0.2">
      <c r="A168" s="63">
        <v>3213</v>
      </c>
      <c r="B168" s="64" t="s">
        <v>338</v>
      </c>
      <c r="C168" s="247" t="s">
        <v>339</v>
      </c>
      <c r="D168" s="194">
        <v>219</v>
      </c>
      <c r="E168" s="194">
        <v>80</v>
      </c>
      <c r="F168" s="45">
        <f t="shared" si="26"/>
        <v>36.529680365296798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47086.219999999994</v>
      </c>
      <c r="E170" s="60">
        <f t="shared" si="34"/>
        <v>66415.47</v>
      </c>
      <c r="F170" s="45">
        <f t="shared" si="26"/>
        <v>141.05075752523777</v>
      </c>
    </row>
    <row r="171" spans="1:6" ht="12.75" customHeight="1" x14ac:dyDescent="0.2">
      <c r="A171" s="63">
        <v>3221</v>
      </c>
      <c r="B171" s="64" t="s">
        <v>344</v>
      </c>
      <c r="C171" s="247" t="s">
        <v>345</v>
      </c>
      <c r="D171" s="194">
        <v>1600.95</v>
      </c>
      <c r="E171" s="194">
        <v>5994.55</v>
      </c>
      <c r="F171" s="45">
        <f t="shared" si="26"/>
        <v>374.43705299978137</v>
      </c>
    </row>
    <row r="172" spans="1:6" ht="12.75" customHeight="1" x14ac:dyDescent="0.2">
      <c r="A172" s="63">
        <v>3222</v>
      </c>
      <c r="B172" s="64" t="s">
        <v>346</v>
      </c>
      <c r="C172" s="247" t="s">
        <v>347</v>
      </c>
      <c r="D172" s="194">
        <v>18004.689999999999</v>
      </c>
      <c r="E172" s="194">
        <v>21518.97</v>
      </c>
      <c r="F172" s="45">
        <f t="shared" si="26"/>
        <v>119.51869207412069</v>
      </c>
    </row>
    <row r="173" spans="1:6" ht="12.75" customHeight="1" x14ac:dyDescent="0.2">
      <c r="A173" s="63">
        <v>3223</v>
      </c>
      <c r="B173" s="65" t="s">
        <v>348</v>
      </c>
      <c r="C173" s="247" t="s">
        <v>349</v>
      </c>
      <c r="D173" s="194">
        <v>24753.98</v>
      </c>
      <c r="E173" s="194">
        <v>34474.67</v>
      </c>
      <c r="F173" s="45">
        <f t="shared" si="26"/>
        <v>139.26920034677249</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2726.6</v>
      </c>
      <c r="E175" s="194">
        <v>4427.28</v>
      </c>
      <c r="F175" s="45">
        <f t="shared" si="26"/>
        <v>162.37365216753466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275165.44</v>
      </c>
      <c r="E178" s="60">
        <f t="shared" si="35"/>
        <v>277605.18</v>
      </c>
      <c r="F178" s="45">
        <f t="shared" si="26"/>
        <v>100.88664477632075</v>
      </c>
    </row>
    <row r="179" spans="1:6" ht="12.75" customHeight="1" x14ac:dyDescent="0.2">
      <c r="A179" s="63">
        <v>3231</v>
      </c>
      <c r="B179" s="65" t="s">
        <v>360</v>
      </c>
      <c r="C179" s="247" t="s">
        <v>361</v>
      </c>
      <c r="D179" s="194">
        <v>2597.42</v>
      </c>
      <c r="E179" s="194">
        <v>4303.0200000000004</v>
      </c>
      <c r="F179" s="45">
        <f t="shared" si="26"/>
        <v>165.66516004342773</v>
      </c>
    </row>
    <row r="180" spans="1:6" ht="12.75" customHeight="1" x14ac:dyDescent="0.2">
      <c r="A180" s="63">
        <v>3232</v>
      </c>
      <c r="B180" s="65" t="s">
        <v>362</v>
      </c>
      <c r="C180" s="247" t="s">
        <v>363</v>
      </c>
      <c r="D180" s="194">
        <v>12723.38</v>
      </c>
      <c r="E180" s="194">
        <v>10854.16</v>
      </c>
      <c r="F180" s="45">
        <f t="shared" si="26"/>
        <v>85.308778013389528</v>
      </c>
    </row>
    <row r="181" spans="1:6" ht="12.75" customHeight="1" x14ac:dyDescent="0.2">
      <c r="A181" s="63">
        <v>3233</v>
      </c>
      <c r="B181" s="65" t="s">
        <v>364</v>
      </c>
      <c r="C181" s="247" t="s">
        <v>365</v>
      </c>
      <c r="D181" s="194">
        <v>3823.09</v>
      </c>
      <c r="E181" s="194">
        <v>2202.2199999999998</v>
      </c>
      <c r="F181" s="45">
        <f t="shared" si="26"/>
        <v>57.603143007357914</v>
      </c>
    </row>
    <row r="182" spans="1:6" ht="12.75" customHeight="1" x14ac:dyDescent="0.2">
      <c r="A182" s="63">
        <v>3234</v>
      </c>
      <c r="B182" s="65" t="s">
        <v>366</v>
      </c>
      <c r="C182" s="247" t="s">
        <v>367</v>
      </c>
      <c r="D182" s="194">
        <v>1465.08</v>
      </c>
      <c r="E182" s="194">
        <v>1672.93</v>
      </c>
      <c r="F182" s="45">
        <f t="shared" si="26"/>
        <v>114.18693859720972</v>
      </c>
    </row>
    <row r="183" spans="1:6" ht="12.75" customHeight="1" x14ac:dyDescent="0.2">
      <c r="A183" s="63">
        <v>3235</v>
      </c>
      <c r="B183" s="64" t="s">
        <v>368</v>
      </c>
      <c r="C183" s="247" t="s">
        <v>369</v>
      </c>
      <c r="D183" s="194">
        <v>2200.08</v>
      </c>
      <c r="E183" s="194">
        <v>6535.95</v>
      </c>
      <c r="F183" s="45">
        <f t="shared" si="26"/>
        <v>297.07783353332604</v>
      </c>
    </row>
    <row r="184" spans="1:6" ht="12.75" customHeight="1" x14ac:dyDescent="0.2">
      <c r="A184" s="63">
        <v>3236</v>
      </c>
      <c r="B184" s="64" t="s">
        <v>370</v>
      </c>
      <c r="C184" s="247" t="s">
        <v>371</v>
      </c>
      <c r="D184" s="194">
        <v>0</v>
      </c>
      <c r="E184" s="194">
        <v>119.7</v>
      </c>
      <c r="F184" s="45" t="str">
        <f t="shared" si="26"/>
        <v>-</v>
      </c>
    </row>
    <row r="185" spans="1:6" ht="12.75" customHeight="1" x14ac:dyDescent="0.2">
      <c r="A185" s="63">
        <v>3237</v>
      </c>
      <c r="B185" s="64" t="s">
        <v>372</v>
      </c>
      <c r="C185" s="247" t="s">
        <v>373</v>
      </c>
      <c r="D185" s="194">
        <v>166590.59</v>
      </c>
      <c r="E185" s="194">
        <v>146788.35</v>
      </c>
      <c r="F185" s="45">
        <f t="shared" si="26"/>
        <v>88.113230165041145</v>
      </c>
    </row>
    <row r="186" spans="1:6" ht="12.75" customHeight="1" x14ac:dyDescent="0.2">
      <c r="A186" s="63">
        <v>3238</v>
      </c>
      <c r="B186" s="64" t="s">
        <v>374</v>
      </c>
      <c r="C186" s="247" t="s">
        <v>375</v>
      </c>
      <c r="D186" s="194">
        <v>15080.33</v>
      </c>
      <c r="E186" s="194">
        <v>21257.37</v>
      </c>
      <c r="F186" s="45">
        <f t="shared" si="26"/>
        <v>140.96090735414941</v>
      </c>
    </row>
    <row r="187" spans="1:6" ht="12.75" customHeight="1" x14ac:dyDescent="0.2">
      <c r="A187" s="63">
        <v>3239</v>
      </c>
      <c r="B187" s="64" t="s">
        <v>376</v>
      </c>
      <c r="C187" s="247" t="s">
        <v>377</v>
      </c>
      <c r="D187" s="194">
        <v>70685.47</v>
      </c>
      <c r="E187" s="194">
        <v>83871.48</v>
      </c>
      <c r="F187" s="45">
        <f t="shared" si="26"/>
        <v>118.65448443647612</v>
      </c>
    </row>
    <row r="188" spans="1:6" ht="12.75" customHeight="1" x14ac:dyDescent="0.2">
      <c r="A188" s="63">
        <v>324</v>
      </c>
      <c r="B188" s="64" t="s">
        <v>378</v>
      </c>
      <c r="C188" s="247" t="s">
        <v>379</v>
      </c>
      <c r="D188" s="194">
        <v>555.55999999999995</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24629.210000000003</v>
      </c>
      <c r="E194" s="60">
        <f t="shared" si="36"/>
        <v>48952.500000000007</v>
      </c>
      <c r="F194" s="45">
        <f t="shared" si="26"/>
        <v>198.75789763455668</v>
      </c>
    </row>
    <row r="195" spans="1:6" ht="12.75" customHeight="1" x14ac:dyDescent="0.2">
      <c r="A195" s="63">
        <v>3291</v>
      </c>
      <c r="B195" s="183" t="s">
        <v>392</v>
      </c>
      <c r="C195" s="247" t="s">
        <v>393</v>
      </c>
      <c r="D195" s="194">
        <v>0</v>
      </c>
      <c r="E195" s="194">
        <v>1310.97</v>
      </c>
      <c r="F195" s="45" t="str">
        <f t="shared" si="26"/>
        <v>-</v>
      </c>
    </row>
    <row r="196" spans="1:6" ht="12.75" customHeight="1" x14ac:dyDescent="0.2">
      <c r="A196" s="63">
        <v>3292</v>
      </c>
      <c r="B196" s="64" t="s">
        <v>394</v>
      </c>
      <c r="C196" s="247" t="s">
        <v>395</v>
      </c>
      <c r="D196" s="194">
        <v>1253.6500000000001</v>
      </c>
      <c r="E196" s="194">
        <v>1401.04</v>
      </c>
      <c r="F196" s="45">
        <f t="shared" si="26"/>
        <v>111.75686993977585</v>
      </c>
    </row>
    <row r="197" spans="1:6" ht="12.75" customHeight="1" x14ac:dyDescent="0.2">
      <c r="A197" s="63">
        <v>3293</v>
      </c>
      <c r="B197" s="64" t="s">
        <v>396</v>
      </c>
      <c r="C197" s="247" t="s">
        <v>397</v>
      </c>
      <c r="D197" s="194">
        <v>21216.12</v>
      </c>
      <c r="E197" s="194">
        <v>41479.29</v>
      </c>
      <c r="F197" s="45">
        <f t="shared" si="26"/>
        <v>195.50836816533845</v>
      </c>
    </row>
    <row r="198" spans="1:6" ht="12.75" customHeight="1" x14ac:dyDescent="0.2">
      <c r="A198" s="63">
        <v>3294</v>
      </c>
      <c r="B198" s="64" t="s">
        <v>398</v>
      </c>
      <c r="C198" s="247" t="s">
        <v>399</v>
      </c>
      <c r="D198" s="194">
        <v>629.79</v>
      </c>
      <c r="E198" s="194">
        <v>817.96</v>
      </c>
      <c r="F198" s="45">
        <f t="shared" si="26"/>
        <v>129.87821337271154</v>
      </c>
    </row>
    <row r="199" spans="1:6" ht="12.75" customHeight="1" x14ac:dyDescent="0.2">
      <c r="A199" s="63">
        <v>3295</v>
      </c>
      <c r="B199" s="64" t="s">
        <v>400</v>
      </c>
      <c r="C199" s="247" t="s">
        <v>401</v>
      </c>
      <c r="D199" s="194">
        <v>205.83</v>
      </c>
      <c r="E199" s="194">
        <v>327.44</v>
      </c>
      <c r="F199" s="45">
        <f t="shared" si="26"/>
        <v>159.08273818199484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1323.82</v>
      </c>
      <c r="E201" s="194">
        <v>3615.8</v>
      </c>
      <c r="F201" s="45">
        <f t="shared" si="26"/>
        <v>273.13380973244097</v>
      </c>
    </row>
    <row r="202" spans="1:6" ht="12.75" customHeight="1" x14ac:dyDescent="0.2">
      <c r="A202" s="63">
        <v>34</v>
      </c>
      <c r="B202" s="183" t="s">
        <v>406</v>
      </c>
      <c r="C202" s="247" t="s">
        <v>407</v>
      </c>
      <c r="D202" s="60">
        <f t="shared" ref="D202:E202" si="37">D203+D208+D216</f>
        <v>1510.08</v>
      </c>
      <c r="E202" s="60">
        <f t="shared" si="37"/>
        <v>1817.78</v>
      </c>
      <c r="F202" s="45">
        <f t="shared" si="26"/>
        <v>120.37640389913118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1510.08</v>
      </c>
      <c r="E216" s="60">
        <f t="shared" si="40"/>
        <v>1817.78</v>
      </c>
      <c r="F216" s="45">
        <f t="shared" si="26"/>
        <v>120.37640389913118</v>
      </c>
    </row>
    <row r="217" spans="1:6" ht="12.75" customHeight="1" x14ac:dyDescent="0.2">
      <c r="A217" s="63">
        <v>3431</v>
      </c>
      <c r="B217" s="182" t="s">
        <v>436</v>
      </c>
      <c r="C217" s="247" t="s">
        <v>437</v>
      </c>
      <c r="D217" s="194">
        <v>1436.86</v>
      </c>
      <c r="E217" s="194">
        <v>1817.7</v>
      </c>
      <c r="F217" s="45">
        <f t="shared" si="26"/>
        <v>126.50501788622415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0.13</v>
      </c>
      <c r="E219" s="194">
        <v>0.08</v>
      </c>
      <c r="F219" s="45">
        <f t="shared" si="26"/>
        <v>61.53846153846154</v>
      </c>
    </row>
    <row r="220" spans="1:6" ht="12.75" customHeight="1" x14ac:dyDescent="0.2">
      <c r="A220" s="63">
        <v>3434</v>
      </c>
      <c r="B220" s="65" t="s">
        <v>442</v>
      </c>
      <c r="C220" s="247" t="s">
        <v>443</v>
      </c>
      <c r="D220" s="194">
        <v>73.09</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649.58000000000004</v>
      </c>
      <c r="E273" s="60">
        <f t="shared" si="60"/>
        <v>1062.42</v>
      </c>
      <c r="F273" s="45">
        <f t="shared" ref="F273:F277" si="61">IF(D273&lt;&gt;0,IF(E273/D273&gt;=100,"&gt;&gt;100",E273/D273*100),"-")</f>
        <v>163.55491240493859</v>
      </c>
    </row>
    <row r="274" spans="1:6" ht="12.75" customHeight="1" x14ac:dyDescent="0.2">
      <c r="A274" s="63">
        <v>381</v>
      </c>
      <c r="B274" s="64" t="s">
        <v>541</v>
      </c>
      <c r="C274" s="247" t="s">
        <v>542</v>
      </c>
      <c r="D274" s="60">
        <f t="shared" ref="D274:E274" si="62">SUM(D275:D277)</f>
        <v>649.58000000000004</v>
      </c>
      <c r="E274" s="60">
        <f t="shared" si="62"/>
        <v>1062.42</v>
      </c>
      <c r="F274" s="45">
        <f t="shared" si="61"/>
        <v>163.55491240493859</v>
      </c>
    </row>
    <row r="275" spans="1:6" ht="12.75" customHeight="1" x14ac:dyDescent="0.2">
      <c r="A275" s="63">
        <v>3811</v>
      </c>
      <c r="B275" s="64" t="s">
        <v>543</v>
      </c>
      <c r="C275" s="247" t="s">
        <v>544</v>
      </c>
      <c r="D275" s="194">
        <v>649.58000000000004</v>
      </c>
      <c r="E275" s="194">
        <v>1062.42</v>
      </c>
      <c r="F275" s="45">
        <f t="shared" si="61"/>
        <v>163.55491240493859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498762.93000000005</v>
      </c>
      <c r="E299" s="60">
        <f>E152-E297+E298</f>
        <v>648469.78</v>
      </c>
      <c r="F299" s="45">
        <f t="shared" si="68"/>
        <v>130.0156328779286</v>
      </c>
    </row>
    <row r="300" spans="1:6" ht="12.75" customHeight="1" x14ac:dyDescent="0.2">
      <c r="A300" s="63" t="s">
        <v>582</v>
      </c>
      <c r="B300" s="64" t="s">
        <v>593</v>
      </c>
      <c r="C300" s="247" t="s">
        <v>594</v>
      </c>
      <c r="D300" s="60">
        <f>IF(D6&gt;=D299,D6-D299,0)</f>
        <v>73524.09999999986</v>
      </c>
      <c r="E300" s="60">
        <f>IF(E6&gt;=E299,E6-E299,0)</f>
        <v>91744.440000000061</v>
      </c>
      <c r="F300" s="45">
        <f t="shared" si="68"/>
        <v>124.78145261213702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83160.97</v>
      </c>
      <c r="E302" s="194">
        <v>156685.07</v>
      </c>
      <c r="F302" s="45">
        <f t="shared" si="68"/>
        <v>188.4117874045962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10658.47</v>
      </c>
      <c r="E304" s="194">
        <v>15790.05</v>
      </c>
      <c r="F304" s="45">
        <f t="shared" si="68"/>
        <v>148.14555935326553</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15543.8</v>
      </c>
      <c r="E360" s="60">
        <f t="shared" si="86"/>
        <v>7596.7</v>
      </c>
      <c r="F360" s="45">
        <f t="shared" si="72"/>
        <v>48.872862491797378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15543.8</v>
      </c>
      <c r="E373" s="60">
        <f t="shared" si="90"/>
        <v>7596.7</v>
      </c>
      <c r="F373" s="45">
        <f t="shared" si="72"/>
        <v>48.872862491797378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15543.8</v>
      </c>
      <c r="E379" s="60">
        <f t="shared" si="92"/>
        <v>7596.7</v>
      </c>
      <c r="F379" s="45">
        <f t="shared" si="72"/>
        <v>48.872862491797378</v>
      </c>
    </row>
    <row r="380" spans="1:6" ht="12.75" customHeight="1" x14ac:dyDescent="0.2">
      <c r="A380" s="63">
        <v>4221</v>
      </c>
      <c r="B380" s="64" t="s">
        <v>648</v>
      </c>
      <c r="C380" s="247" t="s">
        <v>740</v>
      </c>
      <c r="D380" s="194">
        <v>758</v>
      </c>
      <c r="E380" s="194">
        <v>1796.7</v>
      </c>
      <c r="F380" s="45">
        <f t="shared" si="72"/>
        <v>237.0316622691293</v>
      </c>
    </row>
    <row r="381" spans="1:6" ht="12.75" customHeight="1" x14ac:dyDescent="0.2">
      <c r="A381" s="63">
        <v>4222</v>
      </c>
      <c r="B381" s="64" t="s">
        <v>741</v>
      </c>
      <c r="C381" s="247" t="s">
        <v>742</v>
      </c>
      <c r="D381" s="194">
        <v>16.8</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14769</v>
      </c>
      <c r="E386" s="194">
        <v>5800</v>
      </c>
      <c r="F386" s="45">
        <f t="shared" si="72"/>
        <v>39.271446949691921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15543.8</v>
      </c>
      <c r="E418" s="60">
        <f t="shared" si="102"/>
        <v>7596.7</v>
      </c>
      <c r="F418" s="45">
        <f t="shared" si="72"/>
        <v>48.872862491797378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15543.8</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572287.02999999991</v>
      </c>
      <c r="E422" s="60">
        <f>E6+E308</f>
        <v>740214.22000000009</v>
      </c>
      <c r="F422" s="45">
        <f t="shared" si="72"/>
        <v>129.34317592345229</v>
      </c>
    </row>
    <row r="423" spans="1:6" ht="12.75" customHeight="1" x14ac:dyDescent="0.2">
      <c r="A423" s="63" t="s">
        <v>582</v>
      </c>
      <c r="B423" s="64" t="s">
        <v>805</v>
      </c>
      <c r="C423" s="247" t="s">
        <v>806</v>
      </c>
      <c r="D423" s="60">
        <f t="shared" ref="D423:E423" si="103">D299+D360</f>
        <v>514306.73000000004</v>
      </c>
      <c r="E423" s="60">
        <f t="shared" si="103"/>
        <v>656066.48</v>
      </c>
      <c r="F423" s="45">
        <f t="shared" si="72"/>
        <v>127.56326949095143</v>
      </c>
    </row>
    <row r="424" spans="1:6" ht="12.75" customHeight="1" x14ac:dyDescent="0.2">
      <c r="A424" s="63" t="s">
        <v>582</v>
      </c>
      <c r="B424" s="64" t="s">
        <v>807</v>
      </c>
      <c r="C424" s="247" t="s">
        <v>808</v>
      </c>
      <c r="D424" s="60">
        <f t="shared" ref="D424:E424" si="104">IF(D422&gt;=D423,D422-D423,0)</f>
        <v>57980.299999999872</v>
      </c>
      <c r="E424" s="60">
        <f t="shared" si="104"/>
        <v>84147.740000000107</v>
      </c>
      <c r="F424" s="45">
        <f t="shared" si="72"/>
        <v>145.13160504516242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83160.97</v>
      </c>
      <c r="E426" s="60">
        <f t="shared" si="106"/>
        <v>141141.27000000002</v>
      </c>
      <c r="F426" s="45">
        <f t="shared" si="72"/>
        <v>169.72056723244091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10658.47</v>
      </c>
      <c r="E428" s="81">
        <f t="shared" si="108"/>
        <v>15790.05</v>
      </c>
      <c r="F428" s="61">
        <f t="shared" si="72"/>
        <v>148.14555935326553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572287.02999999991</v>
      </c>
      <c r="E643" s="60">
        <f>E422+E430</f>
        <v>740214.22000000009</v>
      </c>
      <c r="F643" s="45">
        <f t="shared" si="109"/>
        <v>129.34317592345229</v>
      </c>
    </row>
    <row r="644" spans="1:6" ht="12.75" customHeight="1" x14ac:dyDescent="0.2">
      <c r="A644" s="63" t="s">
        <v>582</v>
      </c>
      <c r="B644" s="64" t="s">
        <v>1238</v>
      </c>
      <c r="C644" s="247" t="s">
        <v>1239</v>
      </c>
      <c r="D644" s="60">
        <f>D423+D535</f>
        <v>514306.73000000004</v>
      </c>
      <c r="E644" s="60">
        <f>E423+E535</f>
        <v>656066.48</v>
      </c>
      <c r="F644" s="45">
        <f t="shared" si="109"/>
        <v>127.56326949095143</v>
      </c>
    </row>
    <row r="645" spans="1:6" ht="12.75" customHeight="1" x14ac:dyDescent="0.2">
      <c r="A645" s="63" t="s">
        <v>582</v>
      </c>
      <c r="B645" s="64" t="s">
        <v>1240</v>
      </c>
      <c r="C645" s="247" t="s">
        <v>1241</v>
      </c>
      <c r="D645" s="60">
        <f t="shared" ref="D645:E645" si="163">IF(D643&gt;=D644,D643-D644,0)</f>
        <v>57980.299999999872</v>
      </c>
      <c r="E645" s="60">
        <f t="shared" si="163"/>
        <v>84147.740000000107</v>
      </c>
      <c r="F645" s="45">
        <f t="shared" si="109"/>
        <v>145.13160504516242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83160.97</v>
      </c>
      <c r="E647" s="60">
        <f>IF(E426-E427+E641-E642&gt;=0,E426-E427+E641-E642,0)</f>
        <v>141141.27000000002</v>
      </c>
      <c r="F647" s="45">
        <f t="shared" si="109"/>
        <v>169.72056723244091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141141.26999999987</v>
      </c>
      <c r="E649" s="60">
        <f t="shared" si="165"/>
        <v>225289.01000000013</v>
      </c>
      <c r="F649" s="45">
        <f t="shared" si="109"/>
        <v>159.61951454737536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7793.52</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107188.79</v>
      </c>
      <c r="E653" s="194">
        <v>176525.65</v>
      </c>
      <c r="F653" s="45">
        <f t="shared" ref="F653:F740" si="167">IF(D653&lt;&gt;0,IF(E653/D653&gt;=100,"&gt;&gt;100",E653/D653*100),"-")</f>
        <v>164.68667105953898</v>
      </c>
    </row>
    <row r="654" spans="1:6" ht="12.75" customHeight="1" x14ac:dyDescent="0.2">
      <c r="A654" s="63" t="s">
        <v>1257</v>
      </c>
      <c r="B654" s="64" t="s">
        <v>1258</v>
      </c>
      <c r="C654" s="247" t="s">
        <v>1257</v>
      </c>
      <c r="D654" s="194">
        <v>842443.77</v>
      </c>
      <c r="E654" s="194">
        <v>1038373.76</v>
      </c>
      <c r="F654" s="45">
        <f t="shared" si="167"/>
        <v>123.25733740069084</v>
      </c>
    </row>
    <row r="655" spans="1:6" ht="12.75" customHeight="1" x14ac:dyDescent="0.2">
      <c r="A655" s="63" t="s">
        <v>1259</v>
      </c>
      <c r="B655" s="64" t="s">
        <v>1260</v>
      </c>
      <c r="C655" s="247" t="s">
        <v>1259</v>
      </c>
      <c r="D655" s="194">
        <v>773106.91</v>
      </c>
      <c r="E655" s="194">
        <v>945476.93</v>
      </c>
      <c r="F655" s="45">
        <f t="shared" si="167"/>
        <v>122.29575467123945</v>
      </c>
    </row>
    <row r="656" spans="1:6" ht="24" x14ac:dyDescent="0.2">
      <c r="A656" s="63">
        <v>11</v>
      </c>
      <c r="B656" s="64" t="s">
        <v>1261</v>
      </c>
      <c r="C656" s="247" t="s">
        <v>1262</v>
      </c>
      <c r="D656" s="60">
        <f t="shared" ref="D656:E656" si="168">+D653+D654-D655</f>
        <v>176525.65000000002</v>
      </c>
      <c r="E656" s="60">
        <f t="shared" si="168"/>
        <v>269422.47999999986</v>
      </c>
      <c r="F656" s="45">
        <f t="shared" si="167"/>
        <v>152.62511708638365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v>
      </c>
      <c r="E658" s="253">
        <v>7</v>
      </c>
      <c r="F658" s="45">
        <f t="shared" si="167"/>
        <v>116.66666666666667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v>
      </c>
      <c r="E660" s="253">
        <v>7</v>
      </c>
      <c r="F660" s="45">
        <f t="shared" si="167"/>
        <v>116.66666666666667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5000</v>
      </c>
      <c r="E683" s="192">
        <v>30000</v>
      </c>
      <c r="F683" s="71">
        <f t="shared" si="167"/>
        <v>600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668.14</v>
      </c>
      <c r="F733" s="71" t="str">
        <f t="shared" si="167"/>
        <v>-</v>
      </c>
    </row>
    <row r="734" spans="1:6" ht="12.75" customHeight="1" x14ac:dyDescent="0.2">
      <c r="A734" s="70">
        <v>32121</v>
      </c>
      <c r="B734" s="65" t="s">
        <v>1398</v>
      </c>
      <c r="C734" s="278" t="s">
        <v>1399</v>
      </c>
      <c r="D734" s="192">
        <v>0</v>
      </c>
      <c r="E734" s="192">
        <v>3022</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119.7</v>
      </c>
      <c r="F736" s="45" t="str">
        <f t="shared" si="167"/>
        <v>-</v>
      </c>
    </row>
    <row r="737" spans="1:6" ht="12.75" customHeight="1" x14ac:dyDescent="0.2">
      <c r="A737" s="63" t="s">
        <v>1404</v>
      </c>
      <c r="B737" s="64" t="s">
        <v>1405</v>
      </c>
      <c r="C737" s="247" t="s">
        <v>1404</v>
      </c>
      <c r="D737" s="194">
        <v>74862.59</v>
      </c>
      <c r="E737" s="194">
        <v>51076.45</v>
      </c>
      <c r="F737" s="45">
        <f t="shared" si="167"/>
        <v>68.226934173664048</v>
      </c>
    </row>
    <row r="738" spans="1:6" ht="12.75" customHeight="1" x14ac:dyDescent="0.2">
      <c r="A738" s="63" t="s">
        <v>1406</v>
      </c>
      <c r="B738" s="64" t="s">
        <v>1407</v>
      </c>
      <c r="C738" s="247" t="s">
        <v>1406</v>
      </c>
      <c r="D738" s="194">
        <v>0</v>
      </c>
      <c r="E738" s="194">
        <v>6518.28</v>
      </c>
      <c r="F738" s="45" t="str">
        <f t="shared" si="167"/>
        <v>-</v>
      </c>
    </row>
    <row r="739" spans="1:6" ht="12.75" customHeight="1" x14ac:dyDescent="0.2">
      <c r="A739" s="70" t="s">
        <v>1408</v>
      </c>
      <c r="B739" s="65" t="s">
        <v>1409</v>
      </c>
      <c r="C739" s="278" t="s">
        <v>1408</v>
      </c>
      <c r="D739" s="192">
        <v>6168.47</v>
      </c>
      <c r="E739" s="192">
        <v>8209.3700000000008</v>
      </c>
      <c r="F739" s="71">
        <f t="shared" si="167"/>
        <v>133.08600025614132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1310.97</v>
      </c>
      <c r="F741" s="71" t="str">
        <f t="shared" ref="F741:F1006" si="169">IF(D741&lt;&gt;0,IF(E741/D741&gt;=100,"&gt;&gt;100",E741/D741*100),"-")</f>
        <v>-</v>
      </c>
    </row>
    <row r="742" spans="1:6" ht="12.75" customHeight="1" x14ac:dyDescent="0.2">
      <c r="A742" s="70" t="s">
        <v>1414</v>
      </c>
      <c r="B742" s="65" t="s">
        <v>1415</v>
      </c>
      <c r="C742" s="278" t="s">
        <v>1414</v>
      </c>
      <c r="D742" s="192">
        <v>454.97</v>
      </c>
      <c r="E742" s="192">
        <v>485.67</v>
      </c>
      <c r="F742" s="71">
        <f t="shared" si="169"/>
        <v>106.74769765039454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5"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276143.43999999994</v>
      </c>
      <c r="E6" s="180">
        <f t="shared" si="0"/>
        <v>345041.21</v>
      </c>
      <c r="F6" s="181">
        <f t="shared" ref="F6:F298" si="1">IF(D6&gt;0,IF(E6/D6&gt;=100,"&gt;&gt;100",E6/D6*100),"-")</f>
        <v>124.94999338025197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72722.719999999958</v>
      </c>
      <c r="E7" s="79">
        <f t="shared" si="2"/>
        <v>59191.719999999987</v>
      </c>
      <c r="F7" s="71">
        <f t="shared" si="1"/>
        <v>81.393710246261435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67917.65999999996</v>
      </c>
      <c r="E12" s="79">
        <f t="shared" si="3"/>
        <v>53454.239999999983</v>
      </c>
      <c r="F12" s="71">
        <f t="shared" si="1"/>
        <v>78.704478334500948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67917.649999999965</v>
      </c>
      <c r="E19" s="79">
        <f t="shared" si="5"/>
        <v>53454.229999999981</v>
      </c>
      <c r="F19" s="71">
        <f t="shared" si="1"/>
        <v>78.704475199009408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44251.519999999997</v>
      </c>
      <c r="E20" s="192">
        <v>46048.22</v>
      </c>
      <c r="F20" s="71">
        <f t="shared" si="1"/>
        <v>104.06019951405061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1851.24</v>
      </c>
      <c r="E21" s="192">
        <v>1851.24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1224.45</v>
      </c>
      <c r="E22" s="192">
        <v>1224.45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2214.23</v>
      </c>
      <c r="E25" s="192">
        <v>2214.23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223970.46</v>
      </c>
      <c r="E26" s="192">
        <v>229770.46</v>
      </c>
      <c r="F26" s="71">
        <f t="shared" si="1"/>
        <v>102.58962722137552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205594.25</v>
      </c>
      <c r="E28" s="192">
        <v>227654.37</v>
      </c>
      <c r="F28" s="71">
        <f t="shared" si="1"/>
        <v>110.72993043336572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1.0000000000218279E-2</v>
      </c>
      <c r="E35" s="79">
        <f t="shared" si="7"/>
        <v>1.0000000000218279E-2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71.14</v>
      </c>
      <c r="E36" s="192">
        <v>71.14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7500.17</v>
      </c>
      <c r="E39" s="192">
        <v>7500.17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7571.3</v>
      </c>
      <c r="E40" s="192">
        <v>7571.3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7163.81</v>
      </c>
      <c r="E47" s="192">
        <v>7163.81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7163.81</v>
      </c>
      <c r="E50" s="192">
        <v>7163.81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12709.66</v>
      </c>
      <c r="E54" s="192">
        <v>17136.939999999999</v>
      </c>
      <c r="F54" s="71">
        <f t="shared" si="1"/>
        <v>134.83397667600863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12709.66</v>
      </c>
      <c r="E55" s="192">
        <v>17136.939999999999</v>
      </c>
      <c r="F55" s="71">
        <f t="shared" si="1"/>
        <v>134.83397667600863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4805.0600000000004</v>
      </c>
      <c r="E63" s="79">
        <f>SUM(E64:E68)</f>
        <v>5737.48</v>
      </c>
      <c r="F63" s="71">
        <f>IF(D63&gt;0,IF(E63/D63&gt;=100,"&gt;&gt;100",E63/D63*100),"-")</f>
        <v>119.4049606040299</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4330.34</v>
      </c>
      <c r="E64" s="192">
        <v>3164.51</v>
      </c>
      <c r="F64" s="71">
        <f t="shared" si="1"/>
        <v>73.077633626920758</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474.72</v>
      </c>
      <c r="E67" s="192">
        <v>2572.9699999999998</v>
      </c>
      <c r="F67" s="71">
        <f t="shared" si="1"/>
        <v>541.99738793393988</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203420.71999999997</v>
      </c>
      <c r="E69" s="79">
        <f>E70+E82+E88+E119+E135+E147+E165+E171</f>
        <v>285849.49000000005</v>
      </c>
      <c r="F69" s="71">
        <f t="shared" si="1"/>
        <v>140.52132447471433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176525.65</v>
      </c>
      <c r="E70" s="79">
        <f t="shared" si="12"/>
        <v>269422.48000000004</v>
      </c>
      <c r="F70" s="71">
        <f t="shared" si="1"/>
        <v>152.6251170863838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175525.65</v>
      </c>
      <c r="E71" s="79">
        <f t="shared" si="13"/>
        <v>268422.48000000004</v>
      </c>
      <c r="F71" s="71">
        <f t="shared" si="1"/>
        <v>152.92493148437282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175525.65</v>
      </c>
      <c r="E73" s="192">
        <v>268226.58</v>
      </c>
      <c r="F73" s="71">
        <f t="shared" si="1"/>
        <v>152.81332386463177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195.9</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1000</v>
      </c>
      <c r="E80" s="192">
        <v>1000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6365.75</v>
      </c>
      <c r="E82" s="79">
        <f>SUM(E83:E85)-E86+E87</f>
        <v>4586.9299999999994</v>
      </c>
      <c r="F82" s="71">
        <f t="shared" si="1"/>
        <v>72.056395554333733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5117.78</v>
      </c>
      <c r="E85" s="192">
        <v>4280.6899999999996</v>
      </c>
      <c r="F85" s="71">
        <f t="shared" si="1"/>
        <v>83.643493858665281</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1247.97</v>
      </c>
      <c r="E87" s="192">
        <v>306.24</v>
      </c>
      <c r="F87" s="71">
        <f t="shared" si="1"/>
        <v>24.539051419505277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12735.8</v>
      </c>
      <c r="E147" s="79">
        <f t="shared" si="24"/>
        <v>11840.08</v>
      </c>
      <c r="F147" s="71">
        <f t="shared" si="1"/>
        <v>92.966912168846889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13383.23</v>
      </c>
      <c r="E161" s="192">
        <v>12487.51</v>
      </c>
      <c r="F161" s="71">
        <f t="shared" si="1"/>
        <v>93.307146331640425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647.42999999999995</v>
      </c>
      <c r="E164" s="192">
        <v>647.42999999999995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7793.52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7793.52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276143.44</v>
      </c>
      <c r="E176" s="79">
        <f>E177+E251</f>
        <v>345041.21</v>
      </c>
      <c r="F176" s="71">
        <f t="shared" si="1"/>
        <v>124.94999338025194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56191.09</v>
      </c>
      <c r="E177" s="79">
        <f>E178+E197+E203+E219+E247+E248</f>
        <v>50272.959999999999</v>
      </c>
      <c r="F177" s="71">
        <f t="shared" si="1"/>
        <v>89.46784979611536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56031.409999999996</v>
      </c>
      <c r="E178" s="79">
        <f>SUM(E179:E181)+E185+E186+SUM(E194:E196)</f>
        <v>35731.279999999999</v>
      </c>
      <c r="F178" s="71">
        <f t="shared" si="1"/>
        <v>63.770088955462654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16825.8</v>
      </c>
      <c r="E179" s="192">
        <v>18775.259999999998</v>
      </c>
      <c r="F179" s="71">
        <f t="shared" si="1"/>
        <v>111.58613557750596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24155.51</v>
      </c>
      <c r="E180" s="192">
        <v>13982.27</v>
      </c>
      <c r="F180" s="71">
        <f t="shared" si="1"/>
        <v>57.884391594298776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91.17</v>
      </c>
      <c r="E181" s="79">
        <f t="shared" si="28"/>
        <v>146.41999999999999</v>
      </c>
      <c r="F181" s="71">
        <f t="shared" si="1"/>
        <v>160.60107491499394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91.17</v>
      </c>
      <c r="E184" s="192">
        <v>146.41999999999999</v>
      </c>
      <c r="F184" s="71">
        <f t="shared" si="1"/>
        <v>160.60107491499394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14958.93</v>
      </c>
      <c r="E196" s="192">
        <v>2827.33</v>
      </c>
      <c r="F196" s="71">
        <f t="shared" si="1"/>
        <v>18.900616554793693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14350.62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159.68</v>
      </c>
      <c r="E248" s="79">
        <f t="shared" si="37"/>
        <v>191.06</v>
      </c>
      <c r="F248" s="71">
        <f t="shared" si="1"/>
        <v>119.65180360721443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159.68</v>
      </c>
      <c r="E249" s="192">
        <v>191.06</v>
      </c>
      <c r="F249" s="71">
        <f t="shared" si="1"/>
        <v>119.65180360721443</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219952.35</v>
      </c>
      <c r="E251" s="79">
        <f>+E252+E255-E264+E274+E291</f>
        <v>294768.25</v>
      </c>
      <c r="F251" s="71">
        <f t="shared" si="1"/>
        <v>134.01459452467773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68152.61</v>
      </c>
      <c r="E252" s="79">
        <f>E253-E254</f>
        <v>53689.19</v>
      </c>
      <c r="F252" s="71">
        <f t="shared" si="1"/>
        <v>78.777892732207917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68152.61</v>
      </c>
      <c r="E253" s="192">
        <v>53689.19</v>
      </c>
      <c r="F253" s="71">
        <f t="shared" si="1"/>
        <v>78.777892732207917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141141.26999999999</v>
      </c>
      <c r="E255" s="79">
        <f>E256-E260</f>
        <v>225289.01</v>
      </c>
      <c r="F255" s="71">
        <f t="shared" si="1"/>
        <v>159.61951454737516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141141.26999999999</v>
      </c>
      <c r="E256" s="79">
        <f>SUM(E257:E259)</f>
        <v>248429.51</v>
      </c>
      <c r="F256" s="71">
        <f t="shared" si="1"/>
        <v>176.01479000436939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141141.26999999999</v>
      </c>
      <c r="E257" s="192">
        <v>248429.51</v>
      </c>
      <c r="F257" s="71">
        <f t="shared" si="1"/>
        <v>176.01479000436939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23140.5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23140.5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10658.47</v>
      </c>
      <c r="E274" s="79">
        <f>SUM(E275:E277)+SUM(E286:E290)</f>
        <v>15790.05</v>
      </c>
      <c r="F274" s="71">
        <f t="shared" si="1"/>
        <v>148.14555935326553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10658.47</v>
      </c>
      <c r="E288" s="192">
        <v>15790.05</v>
      </c>
      <c r="F288" s="71">
        <f t="shared" si="39"/>
        <v>148.14555935326553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3041982.22</v>
      </c>
      <c r="E297" s="79">
        <f t="shared" si="42"/>
        <v>3001690.21</v>
      </c>
      <c r="F297" s="71">
        <f t="shared" si="1"/>
        <v>98.675468589688194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3041982.22</v>
      </c>
      <c r="E298" s="193">
        <v>3001690.21</v>
      </c>
      <c r="F298" s="75">
        <f t="shared" si="1"/>
        <v>98.675468589688194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4947.43</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8435.7999999999993</v>
      </c>
      <c r="E303" s="192">
        <v>12487.51</v>
      </c>
      <c r="F303" s="71">
        <f t="shared" si="43"/>
        <v>148.02994381090119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941.73</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302.33</v>
      </c>
      <c r="E309" s="192">
        <v>302.33</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3.91</v>
      </c>
      <c r="E311" s="192">
        <v>3.91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56031.41</v>
      </c>
      <c r="E337" s="192">
        <v>35731.279999999999</v>
      </c>
      <c r="F337" s="71">
        <f t="shared" si="43"/>
        <v>63.770088955462654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2612.8000000000002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11737.82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3041982.22</v>
      </c>
      <c r="E387" s="192">
        <v>3001690.21</v>
      </c>
      <c r="F387" s="71">
        <f t="shared" si="44"/>
        <v>98.675468589688194</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514306.73</v>
      </c>
      <c r="E107" s="60">
        <f t="shared" si="21"/>
        <v>656066.48</v>
      </c>
      <c r="F107" s="45">
        <f t="shared" si="1"/>
        <v>127.56326949095144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514306.73</v>
      </c>
      <c r="E113" s="194">
        <v>656066.48</v>
      </c>
      <c r="F113" s="45">
        <f t="shared" si="1"/>
        <v>127.56326949095144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514306.73</v>
      </c>
      <c r="E141" s="81">
        <f t="shared" si="28"/>
        <v>656066.48</v>
      </c>
      <c r="F141" s="61">
        <f t="shared" si="1"/>
        <v>127.56326949095144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42" sqref="E4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56031.41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750789.48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719558.07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242127.58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442498.49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1182.1600000000001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33749.839999999997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9495.8799999999992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21735.53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756738.99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726143.41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240178.12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452671.73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1126.9100000000001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32166.65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9495.8799999999992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21099.7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50081.900000000023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50081.9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35731.279999999999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14350.62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48398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KMC Bjelovar</cp:lastModifiedBy>
  <cp:lastPrinted>2025-11-26T12:43:51Z</cp:lastPrinted>
  <dcterms:created xsi:type="dcterms:W3CDTF">2022-04-01T05:14:30Z</dcterms:created>
  <dcterms:modified xsi:type="dcterms:W3CDTF">2026-02-09T07:55:16Z</dcterms:modified>
</cp:coreProperties>
</file>